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S\SH Kantonalschützenverband\Formulare Schiessbetrieb\2025\"/>
    </mc:Choice>
  </mc:AlternateContent>
  <xr:revisionPtr revIDLastSave="0" documentId="8_{9ED221E2-6FBF-4144-A410-9D7878F7446C}" xr6:coauthVersionLast="47" xr6:coauthVersionMax="47" xr10:uidLastSave="{00000000-0000-0000-0000-000000000000}"/>
  <bookViews>
    <workbookView xWindow="30612" yWindow="-108" windowWidth="30936" windowHeight="16896" xr2:uid="{00000000-000D-0000-FFFF-FFFF00000000}"/>
  </bookViews>
  <sheets>
    <sheet name="Berechnung" sheetId="1" r:id="rId1"/>
    <sheet name="Beispiel" sheetId="2" r:id="rId2"/>
  </sheets>
  <definedNames>
    <definedName name="_xlnm.Print_Area" localSheetId="1">Beispiel!$A$1:$N$25</definedName>
    <definedName name="_xlnm.Print_Area" localSheetId="0">Berechnung!$A$1:$M$44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D12" i="1"/>
  <c r="E12" i="1"/>
  <c r="D13" i="1"/>
  <c r="E13" i="1"/>
  <c r="E15" i="1" s="1"/>
  <c r="D14" i="1"/>
  <c r="D15" i="1" s="1"/>
  <c r="E14" i="1"/>
  <c r="M9" i="1" l="1"/>
  <c r="K18" i="2" l="1"/>
  <c r="H18" i="2"/>
  <c r="E18" i="2"/>
  <c r="K18" i="1"/>
  <c r="E18" i="1"/>
  <c r="K13" i="1"/>
  <c r="J13" i="1"/>
  <c r="H13" i="1"/>
  <c r="G13" i="1"/>
  <c r="K13" i="2"/>
  <c r="J13" i="2"/>
  <c r="H13" i="2"/>
  <c r="G13" i="2"/>
  <c r="E13" i="2"/>
  <c r="D13" i="2"/>
  <c r="K19" i="2"/>
  <c r="H19" i="2"/>
  <c r="E19" i="2"/>
  <c r="K17" i="2"/>
  <c r="H17" i="2"/>
  <c r="E17" i="2"/>
  <c r="K14" i="2"/>
  <c r="J14" i="2"/>
  <c r="H14" i="2"/>
  <c r="G14" i="2"/>
  <c r="G15" i="2" s="1"/>
  <c r="E14" i="2"/>
  <c r="D14" i="2"/>
  <c r="E15" i="2"/>
  <c r="K12" i="2"/>
  <c r="J12" i="2"/>
  <c r="H12" i="2"/>
  <c r="G12" i="2"/>
  <c r="E12" i="2"/>
  <c r="D12" i="2"/>
  <c r="M10" i="2"/>
  <c r="M9" i="2"/>
  <c r="H15" i="2" l="1"/>
  <c r="D15" i="2"/>
  <c r="M14" i="2"/>
  <c r="K15" i="2"/>
  <c r="K20" i="2"/>
  <c r="J15" i="2"/>
  <c r="H20" i="2"/>
  <c r="H23" i="2" s="1"/>
  <c r="M19" i="2"/>
  <c r="M18" i="2"/>
  <c r="K23" i="2"/>
  <c r="K22" i="2"/>
  <c r="E20" i="2"/>
  <c r="M13" i="2"/>
  <c r="M15" i="2" s="1"/>
  <c r="H22" i="2"/>
  <c r="M20" i="2" l="1"/>
  <c r="E23" i="2"/>
  <c r="M23" i="2" s="1"/>
  <c r="E22" i="2"/>
  <c r="M22" i="2" s="1"/>
  <c r="E17" i="1" l="1"/>
  <c r="K14" i="1"/>
  <c r="K15" i="1" s="1"/>
  <c r="K12" i="1"/>
  <c r="J14" i="1"/>
  <c r="J15" i="1" s="1"/>
  <c r="J12" i="1"/>
  <c r="H14" i="1"/>
  <c r="H15" i="1" s="1"/>
  <c r="H12" i="1"/>
  <c r="G14" i="1"/>
  <c r="G12" i="1"/>
  <c r="M13" i="1" l="1"/>
  <c r="G15" i="1"/>
  <c r="M14" i="1" l="1"/>
  <c r="M15" i="1" s="1"/>
  <c r="H19" i="1"/>
  <c r="H17" i="1"/>
  <c r="M10" i="1" l="1"/>
  <c r="K17" i="1" l="1"/>
  <c r="H20" i="1" l="1"/>
  <c r="H23" i="1" s="1"/>
  <c r="K19" i="1"/>
  <c r="K20" i="1" s="1"/>
  <c r="K23" i="1" s="1"/>
  <c r="M18" i="1"/>
  <c r="E19" i="1" l="1"/>
  <c r="E20" i="1" s="1"/>
  <c r="H22" i="1"/>
  <c r="K22" i="1"/>
  <c r="M19" i="1" l="1"/>
  <c r="M20" i="1" l="1"/>
  <c r="E23" i="1"/>
  <c r="M23" i="1" s="1"/>
  <c r="E22" i="1"/>
  <c r="M22" i="1" s="1"/>
</calcChain>
</file>

<file path=xl/sharedStrings.xml><?xml version="1.0" encoding="utf-8"?>
<sst xmlns="http://schemas.openxmlformats.org/spreadsheetml/2006/main" count="81" uniqueCount="44">
  <si>
    <t>Sport</t>
  </si>
  <si>
    <t>Anz Sch.</t>
  </si>
  <si>
    <t>Total</t>
  </si>
  <si>
    <t>Doppel</t>
  </si>
  <si>
    <t>57-02</t>
  </si>
  <si>
    <t>Doppel:</t>
  </si>
  <si>
    <t>J/JJ:</t>
  </si>
  <si>
    <t>in %</t>
  </si>
  <si>
    <t>Auszahlbetrag</t>
  </si>
  <si>
    <t>Auszahlung</t>
  </si>
  <si>
    <t>FG</t>
  </si>
  <si>
    <t>Stagw</t>
  </si>
  <si>
    <t>57-03</t>
  </si>
  <si>
    <t>Stgw90</t>
  </si>
  <si>
    <t>Anzahl Schützen</t>
  </si>
  <si>
    <t>Kat.E</t>
  </si>
  <si>
    <t>Kat.D</t>
  </si>
  <si>
    <t>KA</t>
  </si>
  <si>
    <r>
      <t xml:space="preserve">davon </t>
    </r>
    <r>
      <rPr>
        <b/>
        <sz val="10"/>
        <rFont val="Arial"/>
        <family val="2"/>
      </rPr>
      <t>J/JJ</t>
    </r>
  </si>
  <si>
    <r>
      <rPr>
        <sz val="10"/>
        <rFont val="Arial"/>
        <family val="2"/>
      </rPr>
      <t xml:space="preserve">Nachzahlung bei </t>
    </r>
    <r>
      <rPr>
        <sz val="10"/>
        <color rgb="FFFF0000"/>
        <rFont val="Arial"/>
        <family val="2"/>
      </rPr>
      <t>weniger als 50%</t>
    </r>
  </si>
  <si>
    <r>
      <rPr>
        <sz val="10"/>
        <rFont val="Arial"/>
        <family val="2"/>
      </rPr>
      <t xml:space="preserve">Nachzahlung bei </t>
    </r>
    <r>
      <rPr>
        <sz val="10"/>
        <color theme="9" tint="-0.499984740745262"/>
        <rFont val="Arial"/>
        <family val="2"/>
      </rPr>
      <t>weniger als 60%</t>
    </r>
  </si>
  <si>
    <t>Organisator:</t>
  </si>
  <si>
    <t>Anlass:</t>
  </si>
  <si>
    <t>Form. 82a - F</t>
  </si>
  <si>
    <t xml:space="preserve">Berechnung Auszahlungsstich </t>
  </si>
  <si>
    <t xml:space="preserve"> Es muss für jede Kategorie eine separate Berechnung gemacht werden.</t>
  </si>
  <si>
    <t xml:space="preserve"> Die Verschiebung von Differenzbeträgen zwischen den einzelnen Kategorien ist nicht zulässig. (RSpS [RW] Art. 34.5)</t>
  </si>
  <si>
    <t>Diese Tabelle ist schreibgeschützt. Nur die gelben Felder sind auszufüllen. (Siehe Beispiel auf der Seite 2)</t>
  </si>
  <si>
    <t xml:space="preserve">Bei Nachzahlungen kann die Dienstleistung des SHKSV in Anspruch genommen werden. </t>
  </si>
  <si>
    <t xml:space="preserve">Es werden nur die Kartenkosten sowie pro Nachzahlung Fr. 1.00 für den Versand verrechnet.    </t>
  </si>
  <si>
    <t>SG Musterdorf</t>
  </si>
  <si>
    <t>Muster-Schüsse</t>
  </si>
  <si>
    <t xml:space="preserve">(ohne Munition </t>
  </si>
  <si>
    <t>und evtl. Abgaben)</t>
  </si>
  <si>
    <t>Fr.</t>
  </si>
  <si>
    <t xml:space="preserve">Es werden nur die Kartenkosten sowie pro Nachzahlung Fr. 1.50 für den Versand verrechnet.    </t>
  </si>
  <si>
    <t>Form. 82a - F   2022</t>
  </si>
  <si>
    <t>Auszahlbetrag Fr.</t>
  </si>
  <si>
    <t>Doppel Fr.</t>
  </si>
  <si>
    <t>Auszahlung Fr.</t>
  </si>
  <si>
    <t>Doppel  Fr.</t>
  </si>
  <si>
    <t xml:space="preserve"> Die Verschiebung von Differenzbeträgen zwischen den einzelnen Kategorien ist nicht zulässig. (RSpS [RW] Art. 34.4)</t>
  </si>
  <si>
    <t>gültig ab 2025 bis auf Widerruf</t>
  </si>
  <si>
    <t>Berechnung für: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</si>
</sst>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15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b/>
      <u/>
      <sz val="14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10"/>
      <color rgb="FF0000FF"/>
      <name val="Arial"/>
      <family val="2"/>
    </font>
    <font>
      <b/>
      <sz val="10"/>
      <color rgb="FF0000FF"/>
      <name val="Arial"/>
      <family val="2"/>
    </font>
    <font>
      <b/>
      <sz val="10"/>
      <color rgb="FFFF0000"/>
      <name val="Arial"/>
      <family val="2"/>
    </font>
    <font>
      <sz val="10"/>
      <color theme="9" tint="-0.499984740745262"/>
      <name val="Arial"/>
      <family val="2"/>
    </font>
    <font>
      <b/>
      <sz val="10"/>
      <color theme="9" tint="-0.499984740745262"/>
      <name val="Arial"/>
      <family val="2"/>
    </font>
    <font>
      <sz val="14"/>
      <color rgb="FF0000FF"/>
      <name val="Arial"/>
      <family val="2"/>
    </font>
    <font>
      <sz val="11"/>
      <name val="Arial"/>
      <family val="2"/>
    </font>
    <font>
      <b/>
      <u/>
      <sz val="14"/>
      <color rgb="FF0000FF"/>
      <name val="Arial"/>
      <family val="2"/>
    </font>
    <font>
      <u/>
      <sz val="12"/>
      <color rgb="FF0000FF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75">
    <xf numFmtId="0" fontId="0" fillId="0" borderId="0" xfId="0"/>
    <xf numFmtId="0" fontId="0" fillId="0" borderId="0" xfId="0" applyProtection="1"/>
    <xf numFmtId="0" fontId="0" fillId="0" borderId="0" xfId="0" applyAlignment="1" applyProtection="1">
      <alignment horizontal="right"/>
    </xf>
    <xf numFmtId="0" fontId="2" fillId="0" borderId="7" xfId="0" applyFont="1" applyBorder="1" applyAlignment="1" applyProtection="1">
      <alignment horizontal="center"/>
    </xf>
    <xf numFmtId="0" fontId="0" fillId="0" borderId="8" xfId="0" applyBorder="1" applyProtection="1"/>
    <xf numFmtId="0" fontId="0" fillId="0" borderId="3" xfId="0" applyBorder="1" applyProtection="1"/>
    <xf numFmtId="0" fontId="0" fillId="0" borderId="0" xfId="0" applyBorder="1" applyProtection="1"/>
    <xf numFmtId="2" fontId="0" fillId="0" borderId="8" xfId="0" applyNumberFormat="1" applyBorder="1" applyProtection="1"/>
    <xf numFmtId="2" fontId="2" fillId="0" borderId="8" xfId="0" applyNumberFormat="1" applyFont="1" applyBorder="1" applyProtection="1"/>
    <xf numFmtId="10" fontId="0" fillId="0" borderId="8" xfId="0" applyNumberFormat="1" applyBorder="1" applyProtection="1"/>
    <xf numFmtId="0" fontId="4" fillId="0" borderId="0" xfId="0" applyFont="1" applyFill="1" applyProtection="1"/>
    <xf numFmtId="0" fontId="4" fillId="0" borderId="4" xfId="0" applyFont="1" applyBorder="1" applyAlignment="1" applyProtection="1">
      <alignment horizontal="center" wrapText="1"/>
    </xf>
    <xf numFmtId="0" fontId="2" fillId="0" borderId="3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0" fontId="2" fillId="0" borderId="0" xfId="0" applyFont="1" applyFill="1" applyBorder="1" applyAlignment="1" applyProtection="1">
      <alignment horizontal="center"/>
    </xf>
    <xf numFmtId="0" fontId="4" fillId="0" borderId="0" xfId="0" applyFont="1" applyBorder="1" applyAlignment="1" applyProtection="1">
      <alignment horizontal="center" wrapText="1"/>
    </xf>
    <xf numFmtId="0" fontId="2" fillId="0" borderId="2" xfId="0" applyFont="1" applyBorder="1" applyAlignment="1" applyProtection="1">
      <alignment horizontal="center"/>
    </xf>
    <xf numFmtId="0" fontId="2" fillId="0" borderId="5" xfId="0" applyFont="1" applyBorder="1" applyAlignment="1" applyProtection="1">
      <alignment horizontal="center"/>
    </xf>
    <xf numFmtId="0" fontId="4" fillId="0" borderId="6" xfId="0" applyFont="1" applyBorder="1" applyAlignment="1" applyProtection="1">
      <alignment horizontal="center" wrapText="1"/>
    </xf>
    <xf numFmtId="0" fontId="0" fillId="0" borderId="0" xfId="0" applyAlignment="1" applyProtection="1">
      <alignment vertical="center"/>
    </xf>
    <xf numFmtId="0" fontId="5" fillId="0" borderId="2" xfId="0" applyFont="1" applyBorder="1" applyAlignment="1" applyProtection="1">
      <alignment horizontal="right" vertical="center"/>
    </xf>
    <xf numFmtId="0" fontId="0" fillId="4" borderId="0" xfId="0" applyFill="1" applyAlignment="1" applyProtection="1">
      <alignment horizontal="right" vertical="center"/>
    </xf>
    <xf numFmtId="0" fontId="0" fillId="4" borderId="3" xfId="0" applyFill="1" applyBorder="1" applyAlignment="1" applyProtection="1">
      <alignment vertical="center"/>
    </xf>
    <xf numFmtId="0" fontId="0" fillId="3" borderId="0" xfId="0" applyFill="1" applyAlignment="1" applyProtection="1">
      <alignment horizontal="right" vertical="center"/>
    </xf>
    <xf numFmtId="0" fontId="0" fillId="3" borderId="3" xfId="0" applyFill="1" applyBorder="1" applyAlignment="1" applyProtection="1">
      <alignment vertical="center"/>
    </xf>
    <xf numFmtId="0" fontId="2" fillId="5" borderId="0" xfId="0" applyFont="1" applyFill="1" applyAlignment="1" applyProtection="1">
      <alignment horizontal="right" vertical="center"/>
    </xf>
    <xf numFmtId="0" fontId="2" fillId="5" borderId="3" xfId="0" applyFont="1" applyFill="1" applyBorder="1" applyAlignment="1" applyProtection="1">
      <alignment vertical="center"/>
    </xf>
    <xf numFmtId="0" fontId="2" fillId="0" borderId="0" xfId="0" applyFont="1" applyAlignment="1" applyProtection="1">
      <alignment horizontal="right" vertical="center"/>
    </xf>
    <xf numFmtId="0" fontId="2" fillId="0" borderId="3" xfId="0" applyFont="1" applyBorder="1" applyAlignment="1" applyProtection="1">
      <alignment vertical="center"/>
    </xf>
    <xf numFmtId="10" fontId="2" fillId="0" borderId="0" xfId="0" applyNumberFormat="1" applyFont="1" applyBorder="1" applyAlignment="1" applyProtection="1">
      <alignment vertical="center"/>
    </xf>
    <xf numFmtId="10" fontId="2" fillId="0" borderId="3" xfId="0" applyNumberFormat="1" applyFont="1" applyBorder="1" applyAlignment="1" applyProtection="1">
      <alignment vertical="center"/>
    </xf>
    <xf numFmtId="0" fontId="2" fillId="0" borderId="0" xfId="0" applyFont="1" applyBorder="1" applyAlignment="1" applyProtection="1">
      <alignment vertical="center"/>
    </xf>
    <xf numFmtId="10" fontId="2" fillId="0" borderId="4" xfId="0" applyNumberFormat="1" applyFont="1" applyBorder="1" applyAlignment="1" applyProtection="1">
      <alignment vertical="center"/>
    </xf>
    <xf numFmtId="0" fontId="6" fillId="6" borderId="10" xfId="0" applyFont="1" applyFill="1" applyBorder="1" applyAlignment="1" applyProtection="1">
      <alignment horizontal="center" vertical="center"/>
      <protection locked="0"/>
    </xf>
    <xf numFmtId="0" fontId="6" fillId="6" borderId="13" xfId="0" applyFont="1" applyFill="1" applyBorder="1" applyAlignment="1" applyProtection="1">
      <alignment horizontal="center" vertical="center"/>
      <protection locked="0"/>
    </xf>
    <xf numFmtId="0" fontId="6" fillId="6" borderId="14" xfId="0" applyFont="1" applyFill="1" applyBorder="1" applyAlignment="1" applyProtection="1">
      <alignment horizontal="center" vertical="center"/>
      <protection locked="0"/>
    </xf>
    <xf numFmtId="2" fontId="5" fillId="6" borderId="10" xfId="0" applyNumberFormat="1" applyFont="1" applyFill="1" applyBorder="1" applyAlignment="1" applyProtection="1">
      <alignment horizontal="center" vertical="center"/>
      <protection locked="0"/>
    </xf>
    <xf numFmtId="2" fontId="5" fillId="6" borderId="13" xfId="0" applyNumberFormat="1" applyFont="1" applyFill="1" applyBorder="1" applyAlignment="1" applyProtection="1">
      <alignment horizontal="center" vertical="center"/>
      <protection locked="0"/>
    </xf>
    <xf numFmtId="2" fontId="5" fillId="6" borderId="7" xfId="0" applyNumberFormat="1" applyFont="1" applyFill="1" applyBorder="1" applyAlignment="1" applyProtection="1">
      <alignment horizontal="center" vertical="center"/>
      <protection locked="0"/>
    </xf>
    <xf numFmtId="1" fontId="0" fillId="4" borderId="0" xfId="0" applyNumberFormat="1" applyFill="1" applyBorder="1" applyAlignment="1" applyProtection="1">
      <alignment horizontal="center" vertical="center"/>
    </xf>
    <xf numFmtId="0" fontId="0" fillId="4" borderId="4" xfId="0" applyFill="1" applyBorder="1" applyAlignment="1" applyProtection="1">
      <alignment horizontal="center" vertical="center"/>
    </xf>
    <xf numFmtId="0" fontId="0" fillId="4" borderId="3" xfId="0" applyFill="1" applyBorder="1" applyAlignment="1" applyProtection="1">
      <alignment horizontal="center" vertical="center"/>
    </xf>
    <xf numFmtId="0" fontId="0" fillId="4" borderId="0" xfId="0" applyFill="1" applyBorder="1" applyAlignment="1" applyProtection="1">
      <alignment horizontal="center" vertical="center"/>
    </xf>
    <xf numFmtId="2" fontId="0" fillId="3" borderId="0" xfId="0" applyNumberFormat="1" applyFill="1" applyBorder="1" applyAlignment="1" applyProtection="1">
      <alignment horizontal="center" vertical="center"/>
    </xf>
    <xf numFmtId="2" fontId="0" fillId="3" borderId="4" xfId="0" applyNumberFormat="1" applyFill="1" applyBorder="1" applyAlignment="1" applyProtection="1">
      <alignment horizontal="center" vertical="center"/>
    </xf>
    <xf numFmtId="2" fontId="0" fillId="3" borderId="3" xfId="0" applyNumberFormat="1" applyFill="1" applyBorder="1" applyAlignment="1" applyProtection="1">
      <alignment horizontal="center" vertical="center"/>
    </xf>
    <xf numFmtId="0" fontId="0" fillId="3" borderId="3" xfId="0" applyFill="1" applyBorder="1" applyAlignment="1" applyProtection="1">
      <alignment horizontal="center" vertical="center"/>
    </xf>
    <xf numFmtId="0" fontId="0" fillId="3" borderId="0" xfId="0" applyFill="1" applyBorder="1" applyAlignment="1" applyProtection="1">
      <alignment horizontal="center" vertical="center"/>
    </xf>
    <xf numFmtId="2" fontId="2" fillId="5" borderId="0" xfId="0" applyNumberFormat="1" applyFont="1" applyFill="1" applyBorder="1" applyAlignment="1" applyProtection="1">
      <alignment horizontal="center" vertical="center"/>
    </xf>
    <xf numFmtId="0" fontId="2" fillId="5" borderId="4" xfId="0" applyFont="1" applyFill="1" applyBorder="1" applyAlignment="1" applyProtection="1">
      <alignment horizontal="center" vertical="center"/>
    </xf>
    <xf numFmtId="0" fontId="2" fillId="5" borderId="3" xfId="0" applyFont="1" applyFill="1" applyBorder="1" applyAlignment="1" applyProtection="1">
      <alignment horizontal="center" vertical="center"/>
    </xf>
    <xf numFmtId="0" fontId="2" fillId="5" borderId="0" xfId="0" applyFont="1" applyFill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right" vertical="center"/>
    </xf>
    <xf numFmtId="0" fontId="0" fillId="0" borderId="0" xfId="0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5" fillId="0" borderId="0" xfId="0" applyFont="1" applyBorder="1" applyAlignment="1" applyProtection="1">
      <alignment horizontal="right" vertical="center"/>
    </xf>
    <xf numFmtId="2" fontId="0" fillId="0" borderId="8" xfId="0" applyNumberFormat="1" applyBorder="1" applyAlignment="1" applyProtection="1">
      <alignment vertical="center"/>
    </xf>
    <xf numFmtId="1" fontId="0" fillId="4" borderId="3" xfId="0" applyNumberFormat="1" applyFill="1" applyBorder="1" applyAlignment="1" applyProtection="1">
      <alignment horizontal="center" vertical="center"/>
    </xf>
    <xf numFmtId="2" fontId="2" fillId="5" borderId="3" xfId="0" applyNumberFormat="1" applyFont="1" applyFill="1" applyBorder="1" applyAlignment="1" applyProtection="1">
      <alignment horizontal="center" vertical="center"/>
    </xf>
    <xf numFmtId="0" fontId="0" fillId="0" borderId="4" xfId="0" applyBorder="1" applyProtection="1"/>
    <xf numFmtId="10" fontId="2" fillId="0" borderId="17" xfId="0" applyNumberFormat="1" applyFont="1" applyBorder="1" applyAlignment="1" applyProtection="1">
      <alignment horizontal="center" vertical="center"/>
    </xf>
    <xf numFmtId="1" fontId="0" fillId="0" borderId="8" xfId="0" applyNumberFormat="1" applyFill="1" applyBorder="1" applyAlignment="1" applyProtection="1">
      <alignment horizontal="center" vertical="center"/>
    </xf>
    <xf numFmtId="2" fontId="0" fillId="0" borderId="8" xfId="0" applyNumberFormat="1" applyFill="1" applyBorder="1" applyAlignment="1" applyProtection="1">
      <alignment horizontal="center" vertical="center"/>
    </xf>
    <xf numFmtId="0" fontId="2" fillId="0" borderId="8" xfId="0" applyFont="1" applyFill="1" applyBorder="1" applyAlignment="1" applyProtection="1">
      <alignment horizontal="center" vertical="center"/>
    </xf>
    <xf numFmtId="10" fontId="2" fillId="0" borderId="16" xfId="0" applyNumberFormat="1" applyFont="1" applyFill="1" applyBorder="1" applyAlignment="1" applyProtection="1">
      <alignment vertical="center"/>
    </xf>
    <xf numFmtId="1" fontId="0" fillId="0" borderId="3" xfId="0" applyNumberFormat="1" applyFill="1" applyBorder="1" applyAlignment="1" applyProtection="1">
      <alignment horizontal="center" vertical="center"/>
    </xf>
    <xf numFmtId="2" fontId="0" fillId="0" borderId="3" xfId="0" applyNumberFormat="1" applyFill="1" applyBorder="1" applyAlignment="1" applyProtection="1">
      <alignment horizontal="center" vertical="center"/>
    </xf>
    <xf numFmtId="2" fontId="2" fillId="0" borderId="3" xfId="0" applyNumberFormat="1" applyFont="1" applyFill="1" applyBorder="1" applyAlignment="1" applyProtection="1">
      <alignment horizontal="center" vertical="center"/>
    </xf>
    <xf numFmtId="10" fontId="2" fillId="0" borderId="17" xfId="0" applyNumberFormat="1" applyFont="1" applyFill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center" vertical="center"/>
    </xf>
    <xf numFmtId="0" fontId="2" fillId="0" borderId="18" xfId="0" applyFont="1" applyFill="1" applyBorder="1" applyAlignment="1" applyProtection="1">
      <alignment vertical="center"/>
    </xf>
    <xf numFmtId="10" fontId="2" fillId="0" borderId="0" xfId="0" applyNumberFormat="1" applyFont="1" applyBorder="1" applyAlignment="1" applyProtection="1">
      <alignment horizontal="center" vertical="center"/>
    </xf>
    <xf numFmtId="2" fontId="5" fillId="0" borderId="10" xfId="0" applyNumberFormat="1" applyFont="1" applyFill="1" applyBorder="1" applyAlignment="1" applyProtection="1">
      <alignment horizontal="center" vertical="center"/>
    </xf>
    <xf numFmtId="2" fontId="5" fillId="0" borderId="12" xfId="0" applyNumberFormat="1" applyFont="1" applyFill="1" applyBorder="1" applyAlignment="1" applyProtection="1">
      <alignment horizontal="center" vertical="center"/>
    </xf>
    <xf numFmtId="2" fontId="0" fillId="0" borderId="8" xfId="0" applyNumberFormat="1" applyBorder="1" applyAlignment="1" applyProtection="1">
      <alignment horizontal="right" vertical="center"/>
    </xf>
    <xf numFmtId="10" fontId="0" fillId="0" borderId="16" xfId="0" applyNumberFormat="1" applyBorder="1" applyAlignment="1" applyProtection="1">
      <alignment horizontal="right"/>
    </xf>
    <xf numFmtId="10" fontId="5" fillId="0" borderId="3" xfId="0" applyNumberFormat="1" applyFont="1" applyBorder="1" applyProtection="1"/>
    <xf numFmtId="10" fontId="5" fillId="0" borderId="0" xfId="0" applyNumberFormat="1" applyFont="1" applyBorder="1" applyProtection="1"/>
    <xf numFmtId="10" fontId="5" fillId="0" borderId="6" xfId="0" applyNumberFormat="1" applyFont="1" applyBorder="1" applyProtection="1"/>
    <xf numFmtId="10" fontId="5" fillId="0" borderId="2" xfId="0" applyNumberFormat="1" applyFont="1" applyBorder="1" applyProtection="1"/>
    <xf numFmtId="10" fontId="5" fillId="0" borderId="5" xfId="0" applyNumberFormat="1" applyFont="1" applyBorder="1" applyProtection="1"/>
    <xf numFmtId="0" fontId="5" fillId="0" borderId="5" xfId="0" applyFont="1" applyBorder="1" applyProtection="1"/>
    <xf numFmtId="2" fontId="5" fillId="0" borderId="8" xfId="0" applyNumberFormat="1" applyFont="1" applyBorder="1" applyProtection="1"/>
    <xf numFmtId="0" fontId="5" fillId="0" borderId="1" xfId="0" applyFont="1" applyBorder="1" applyProtection="1"/>
    <xf numFmtId="2" fontId="8" fillId="0" borderId="11" xfId="0" applyNumberFormat="1" applyFont="1" applyBorder="1" applyProtection="1"/>
    <xf numFmtId="2" fontId="5" fillId="0" borderId="12" xfId="0" applyNumberFormat="1" applyFont="1" applyBorder="1" applyProtection="1"/>
    <xf numFmtId="2" fontId="5" fillId="0" borderId="11" xfId="0" applyNumberFormat="1" applyFont="1" applyBorder="1" applyProtection="1"/>
    <xf numFmtId="2" fontId="5" fillId="0" borderId="1" xfId="0" applyNumberFormat="1" applyFont="1" applyBorder="1" applyProtection="1"/>
    <xf numFmtId="0" fontId="5" fillId="0" borderId="11" xfId="0" applyFont="1" applyBorder="1" applyProtection="1"/>
    <xf numFmtId="2" fontId="5" fillId="0" borderId="7" xfId="0" applyNumberFormat="1" applyFont="1" applyBorder="1" applyProtection="1"/>
    <xf numFmtId="0" fontId="9" fillId="0" borderId="2" xfId="0" applyFont="1" applyBorder="1" applyProtection="1"/>
    <xf numFmtId="2" fontId="10" fillId="0" borderId="5" xfId="0" applyNumberFormat="1" applyFont="1" applyBorder="1" applyProtection="1"/>
    <xf numFmtId="2" fontId="9" fillId="0" borderId="6" xfId="0" applyNumberFormat="1" applyFont="1" applyBorder="1" applyProtection="1"/>
    <xf numFmtId="2" fontId="9" fillId="0" borderId="5" xfId="0" applyNumberFormat="1" applyFont="1" applyBorder="1" applyProtection="1"/>
    <xf numFmtId="2" fontId="9" fillId="0" borderId="2" xfId="0" applyNumberFormat="1" applyFont="1" applyBorder="1" applyProtection="1"/>
    <xf numFmtId="0" fontId="9" fillId="0" borderId="5" xfId="0" applyFont="1" applyBorder="1" applyProtection="1"/>
    <xf numFmtId="2" fontId="9" fillId="0" borderId="9" xfId="0" applyNumberFormat="1" applyFont="1" applyBorder="1" applyProtection="1"/>
    <xf numFmtId="0" fontId="11" fillId="0" borderId="0" xfId="0" applyFont="1" applyAlignment="1" applyProtection="1">
      <alignment vertical="center"/>
    </xf>
    <xf numFmtId="2" fontId="5" fillId="0" borderId="13" xfId="0" applyNumberFormat="1" applyFont="1" applyFill="1" applyBorder="1" applyAlignment="1" applyProtection="1">
      <alignment horizontal="center" vertical="center"/>
    </xf>
    <xf numFmtId="2" fontId="5" fillId="6" borderId="3" xfId="0" applyNumberFormat="1" applyFont="1" applyFill="1" applyBorder="1" applyAlignment="1" applyProtection="1">
      <alignment horizontal="center" vertical="center"/>
    </xf>
    <xf numFmtId="2" fontId="5" fillId="6" borderId="0" xfId="0" applyNumberFormat="1" applyFont="1" applyFill="1" applyBorder="1" applyAlignment="1" applyProtection="1">
      <alignment horizontal="center" vertical="center"/>
    </xf>
    <xf numFmtId="2" fontId="5" fillId="6" borderId="1" xfId="0" applyNumberFormat="1" applyFont="1" applyFill="1" applyBorder="1" applyAlignment="1" applyProtection="1">
      <alignment horizontal="center" vertical="center"/>
    </xf>
    <xf numFmtId="2" fontId="5" fillId="6" borderId="11" xfId="0" applyNumberFormat="1" applyFont="1" applyFill="1" applyBorder="1" applyAlignment="1" applyProtection="1">
      <alignment horizontal="center" vertical="center"/>
    </xf>
    <xf numFmtId="2" fontId="5" fillId="0" borderId="11" xfId="0" applyNumberFormat="1" applyFont="1" applyFill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vertical="center"/>
    </xf>
    <xf numFmtId="2" fontId="2" fillId="0" borderId="2" xfId="0" applyNumberFormat="1" applyFont="1" applyBorder="1" applyAlignment="1" applyProtection="1">
      <alignment vertical="center"/>
    </xf>
    <xf numFmtId="0" fontId="4" fillId="0" borderId="0" xfId="0" applyFont="1" applyBorder="1" applyAlignment="1" applyProtection="1">
      <alignment horizontal="right" vertical="center"/>
    </xf>
    <xf numFmtId="0" fontId="3" fillId="0" borderId="0" xfId="0" applyFont="1" applyAlignment="1" applyProtection="1">
      <alignment vertical="center"/>
    </xf>
    <xf numFmtId="0" fontId="4" fillId="7" borderId="0" xfId="0" quotePrefix="1" applyFont="1" applyFill="1" applyBorder="1" applyAlignment="1" applyProtection="1">
      <alignment horizontal="left" vertical="center"/>
    </xf>
    <xf numFmtId="0" fontId="8" fillId="7" borderId="19" xfId="0" applyFont="1" applyFill="1" applyBorder="1" applyAlignment="1" applyProtection="1"/>
    <xf numFmtId="0" fontId="0" fillId="7" borderId="0" xfId="0" applyFill="1" applyBorder="1" applyAlignment="1" applyProtection="1">
      <alignment horizontal="right"/>
    </xf>
    <xf numFmtId="0" fontId="0" fillId="7" borderId="0" xfId="0" applyFill="1" applyBorder="1" applyProtection="1"/>
    <xf numFmtId="0" fontId="8" fillId="7" borderId="19" xfId="0" applyFont="1" applyFill="1" applyBorder="1" applyAlignment="1" applyProtection="1">
      <alignment vertical="top"/>
    </xf>
    <xf numFmtId="0" fontId="2" fillId="7" borderId="0" xfId="0" applyFont="1" applyFill="1" applyProtection="1"/>
    <xf numFmtId="0" fontId="2" fillId="7" borderId="0" xfId="0" applyFont="1" applyFill="1" applyAlignment="1" applyProtection="1">
      <alignment horizontal="right"/>
    </xf>
    <xf numFmtId="0" fontId="0" fillId="7" borderId="0" xfId="0" applyFill="1" applyProtection="1"/>
    <xf numFmtId="0" fontId="4" fillId="7" borderId="0" xfId="0" applyFont="1" applyFill="1" applyProtection="1"/>
    <xf numFmtId="0" fontId="0" fillId="7" borderId="0" xfId="0" applyFill="1" applyAlignment="1" applyProtection="1">
      <alignment horizontal="right"/>
    </xf>
    <xf numFmtId="0" fontId="0" fillId="7" borderId="0" xfId="0" applyFill="1" applyAlignment="1" applyProtection="1"/>
    <xf numFmtId="0" fontId="12" fillId="7" borderId="0" xfId="0" applyFont="1" applyFill="1" applyAlignment="1" applyProtection="1"/>
    <xf numFmtId="0" fontId="2" fillId="6" borderId="0" xfId="0" applyFont="1" applyFill="1" applyProtection="1"/>
    <xf numFmtId="0" fontId="1" fillId="7" borderId="1" xfId="0" applyFont="1" applyFill="1" applyBorder="1" applyAlignment="1" applyProtection="1">
      <alignment horizontal="left"/>
    </xf>
    <xf numFmtId="0" fontId="1" fillId="7" borderId="2" xfId="0" applyFont="1" applyFill="1" applyBorder="1" applyAlignment="1" applyProtection="1">
      <alignment horizontal="left" vertical="top"/>
    </xf>
    <xf numFmtId="0" fontId="2" fillId="7" borderId="20" xfId="0" applyFont="1" applyFill="1" applyBorder="1" applyAlignment="1" applyProtection="1">
      <alignment horizontal="right" vertical="center"/>
    </xf>
    <xf numFmtId="0" fontId="2" fillId="7" borderId="21" xfId="0" applyFont="1" applyFill="1" applyBorder="1" applyAlignment="1" applyProtection="1">
      <alignment horizontal="right" vertical="center"/>
    </xf>
    <xf numFmtId="0" fontId="4" fillId="0" borderId="0" xfId="0" applyFont="1" applyAlignment="1" applyProtection="1">
      <alignment horizontal="center" vertical="center"/>
    </xf>
    <xf numFmtId="43" fontId="7" fillId="6" borderId="10" xfId="0" applyNumberFormat="1" applyFont="1" applyFill="1" applyBorder="1" applyAlignment="1" applyProtection="1">
      <alignment horizontal="center" vertical="center"/>
    </xf>
    <xf numFmtId="43" fontId="0" fillId="3" borderId="0" xfId="0" applyNumberFormat="1" applyFill="1" applyBorder="1" applyAlignment="1" applyProtection="1">
      <alignment horizontal="center" vertical="center"/>
    </xf>
    <xf numFmtId="43" fontId="7" fillId="6" borderId="10" xfId="0" applyNumberFormat="1" applyFont="1" applyFill="1" applyBorder="1" applyAlignment="1" applyProtection="1">
      <alignment horizontal="center" vertical="center"/>
      <protection locked="0"/>
    </xf>
    <xf numFmtId="0" fontId="6" fillId="6" borderId="10" xfId="0" applyFont="1" applyFill="1" applyBorder="1" applyAlignment="1" applyProtection="1">
      <alignment horizontal="center" vertical="center"/>
    </xf>
    <xf numFmtId="0" fontId="6" fillId="6" borderId="13" xfId="0" applyFont="1" applyFill="1" applyBorder="1" applyAlignment="1" applyProtection="1">
      <alignment horizontal="center" vertical="center"/>
    </xf>
    <xf numFmtId="0" fontId="6" fillId="6" borderId="14" xfId="0" applyFont="1" applyFill="1" applyBorder="1" applyAlignment="1" applyProtection="1">
      <alignment horizontal="center" vertical="center"/>
    </xf>
    <xf numFmtId="2" fontId="5" fillId="6" borderId="10" xfId="0" applyNumberFormat="1" applyFont="1" applyFill="1" applyBorder="1" applyAlignment="1" applyProtection="1">
      <alignment horizontal="center" vertical="center"/>
    </xf>
    <xf numFmtId="2" fontId="5" fillId="6" borderId="13" xfId="0" applyNumberFormat="1" applyFont="1" applyFill="1" applyBorder="1" applyAlignment="1" applyProtection="1">
      <alignment horizontal="center" vertical="center"/>
    </xf>
    <xf numFmtId="2" fontId="5" fillId="6" borderId="7" xfId="0" applyNumberFormat="1" applyFont="1" applyFill="1" applyBorder="1" applyAlignment="1" applyProtection="1">
      <alignment horizontal="center" vertical="center"/>
    </xf>
    <xf numFmtId="0" fontId="4" fillId="4" borderId="0" xfId="0" applyFont="1" applyFill="1" applyAlignment="1" applyProtection="1"/>
    <xf numFmtId="0" fontId="4" fillId="4" borderId="0" xfId="0" applyFont="1" applyFill="1" applyAlignment="1" applyProtection="1">
      <alignment horizontal="center" vertical="center"/>
    </xf>
    <xf numFmtId="0" fontId="1" fillId="4" borderId="0" xfId="0" applyFont="1" applyFill="1" applyAlignment="1" applyProtection="1">
      <alignment horizontal="left"/>
    </xf>
    <xf numFmtId="0" fontId="1" fillId="4" borderId="0" xfId="0" applyFont="1" applyFill="1" applyAlignment="1" applyProtection="1">
      <alignment horizontal="center"/>
    </xf>
    <xf numFmtId="0" fontId="0" fillId="4" borderId="0" xfId="0" applyFill="1" applyProtection="1"/>
    <xf numFmtId="0" fontId="2" fillId="4" borderId="0" xfId="0" applyFont="1" applyFill="1" applyAlignment="1" applyProtection="1"/>
    <xf numFmtId="0" fontId="2" fillId="4" borderId="0" xfId="0" applyFont="1" applyFill="1" applyAlignment="1" applyProtection="1">
      <alignment horizontal="center" vertical="center"/>
    </xf>
    <xf numFmtId="0" fontId="4" fillId="4" borderId="0" xfId="0" applyFont="1" applyFill="1" applyProtection="1"/>
    <xf numFmtId="0" fontId="4" fillId="4" borderId="0" xfId="0" applyFont="1" applyFill="1" applyAlignment="1" applyProtection="1">
      <alignment horizontal="right"/>
    </xf>
    <xf numFmtId="0" fontId="0" fillId="4" borderId="0" xfId="0" applyFill="1" applyAlignment="1" applyProtection="1">
      <alignment horizontal="center" vertical="center"/>
    </xf>
    <xf numFmtId="0" fontId="0" fillId="4" borderId="0" xfId="0" applyFill="1" applyAlignment="1" applyProtection="1">
      <alignment horizontal="right"/>
    </xf>
    <xf numFmtId="0" fontId="8" fillId="7" borderId="19" xfId="0" applyFont="1" applyFill="1" applyBorder="1" applyAlignment="1" applyProtection="1">
      <alignment vertical="center"/>
    </xf>
    <xf numFmtId="43" fontId="2" fillId="5" borderId="0" xfId="0" applyNumberFormat="1" applyFont="1" applyFill="1" applyBorder="1" applyAlignment="1" applyProtection="1">
      <alignment horizontal="center" vertical="center"/>
    </xf>
    <xf numFmtId="2" fontId="2" fillId="0" borderId="9" xfId="0" applyNumberFormat="1" applyFont="1" applyBorder="1" applyAlignment="1" applyProtection="1">
      <alignment vertical="center"/>
    </xf>
    <xf numFmtId="0" fontId="4" fillId="0" borderId="0" xfId="0" applyFont="1" applyFill="1" applyAlignment="1" applyProtection="1">
      <alignment horizontal="center" vertical="center"/>
    </xf>
    <xf numFmtId="0" fontId="4" fillId="0" borderId="0" xfId="0" applyFont="1" applyFill="1" applyAlignment="1" applyProtection="1">
      <alignment horizontal="right"/>
    </xf>
    <xf numFmtId="0" fontId="0" fillId="0" borderId="0" xfId="0" applyFill="1" applyProtection="1"/>
    <xf numFmtId="0" fontId="0" fillId="0" borderId="0" xfId="0" applyFill="1" applyAlignment="1" applyProtection="1">
      <alignment horizontal="center" vertical="center"/>
    </xf>
    <xf numFmtId="0" fontId="0" fillId="0" borderId="0" xfId="0" applyFill="1" applyAlignment="1" applyProtection="1">
      <alignment horizontal="right"/>
    </xf>
    <xf numFmtId="0" fontId="2" fillId="8" borderId="0" xfId="0" applyFont="1" applyFill="1" applyProtection="1"/>
    <xf numFmtId="0" fontId="2" fillId="8" borderId="0" xfId="0" applyFont="1" applyFill="1" applyAlignment="1" applyProtection="1">
      <alignment horizontal="right"/>
    </xf>
    <xf numFmtId="0" fontId="9" fillId="0" borderId="0" xfId="0" applyFont="1" applyAlignment="1" applyProtection="1">
      <alignment horizontal="center"/>
    </xf>
    <xf numFmtId="0" fontId="9" fillId="0" borderId="4" xfId="0" applyFont="1" applyBorder="1" applyAlignment="1" applyProtection="1">
      <alignment horizontal="center"/>
    </xf>
    <xf numFmtId="0" fontId="2" fillId="2" borderId="13" xfId="0" applyFont="1" applyFill="1" applyBorder="1" applyAlignment="1" applyProtection="1">
      <alignment horizontal="center" vertical="center"/>
    </xf>
    <xf numFmtId="0" fontId="2" fillId="2" borderId="15" xfId="0" applyFont="1" applyFill="1" applyBorder="1" applyAlignment="1" applyProtection="1">
      <alignment horizontal="center" vertical="center"/>
    </xf>
    <xf numFmtId="0" fontId="2" fillId="2" borderId="14" xfId="0" applyFont="1" applyFill="1" applyBorder="1" applyAlignment="1" applyProtection="1">
      <alignment horizontal="center" vertical="center"/>
    </xf>
    <xf numFmtId="0" fontId="11" fillId="0" borderId="0" xfId="0" applyFont="1" applyAlignment="1" applyProtection="1">
      <alignment horizontal="right" vertical="center"/>
    </xf>
    <xf numFmtId="0" fontId="11" fillId="6" borderId="13" xfId="0" applyFont="1" applyFill="1" applyBorder="1" applyAlignment="1" applyProtection="1">
      <alignment horizontal="left" vertical="center"/>
      <protection locked="0"/>
    </xf>
    <xf numFmtId="0" fontId="11" fillId="6" borderId="15" xfId="0" applyFont="1" applyFill="1" applyBorder="1" applyAlignment="1" applyProtection="1">
      <alignment horizontal="left" vertical="center"/>
      <protection locked="0"/>
    </xf>
    <xf numFmtId="0" fontId="11" fillId="6" borderId="14" xfId="0" applyFont="1" applyFill="1" applyBorder="1" applyAlignment="1" applyProtection="1">
      <alignment horizontal="left" vertical="center"/>
      <protection locked="0"/>
    </xf>
    <xf numFmtId="0" fontId="5" fillId="0" borderId="0" xfId="0" applyFont="1" applyAlignment="1" applyProtection="1">
      <alignment horizontal="center"/>
    </xf>
    <xf numFmtId="0" fontId="5" fillId="0" borderId="4" xfId="0" applyFont="1" applyBorder="1" applyAlignment="1" applyProtection="1">
      <alignment horizontal="center"/>
    </xf>
    <xf numFmtId="0" fontId="2" fillId="8" borderId="11" xfId="0" applyFont="1" applyFill="1" applyBorder="1" applyAlignment="1" applyProtection="1">
      <alignment horizontal="center" vertical="center"/>
    </xf>
    <xf numFmtId="0" fontId="13" fillId="6" borderId="10" xfId="0" applyFont="1" applyFill="1" applyBorder="1" applyAlignment="1" applyProtection="1">
      <alignment horizontal="center" vertical="center"/>
      <protection locked="0"/>
    </xf>
    <xf numFmtId="0" fontId="14" fillId="0" borderId="0" xfId="0" applyFont="1" applyAlignment="1" applyProtection="1">
      <alignment horizontal="right" vertical="center"/>
    </xf>
    <xf numFmtId="0" fontId="14" fillId="0" borderId="4" xfId="0" applyFont="1" applyBorder="1" applyAlignment="1" applyProtection="1">
      <alignment horizontal="right" vertical="center"/>
    </xf>
    <xf numFmtId="0" fontId="11" fillId="6" borderId="13" xfId="0" applyFont="1" applyFill="1" applyBorder="1" applyAlignment="1" applyProtection="1">
      <alignment horizontal="left" vertical="center"/>
    </xf>
    <xf numFmtId="0" fontId="11" fillId="6" borderId="15" xfId="0" applyFont="1" applyFill="1" applyBorder="1" applyAlignment="1" applyProtection="1">
      <alignment horizontal="left" vertical="center"/>
    </xf>
    <xf numFmtId="0" fontId="11" fillId="6" borderId="14" xfId="0" applyFont="1" applyFill="1" applyBorder="1" applyAlignment="1" applyProtection="1">
      <alignment horizontal="left" vertical="center"/>
    </xf>
  </cellXfs>
  <cellStyles count="1">
    <cellStyle name="Standard" xfId="0" builtinId="0"/>
  </cellStyles>
  <dxfs count="0"/>
  <tableStyles count="0" defaultTableStyle="TableStyleMedium9" defaultPivotStyle="PivotStyleLight16"/>
  <colors>
    <mruColors>
      <color rgb="FFFFFF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25</xdr:row>
      <xdr:rowOff>76200</xdr:rowOff>
    </xdr:from>
    <xdr:to>
      <xdr:col>3</xdr:col>
      <xdr:colOff>276225</xdr:colOff>
      <xdr:row>26</xdr:row>
      <xdr:rowOff>57150</xdr:rowOff>
    </xdr:to>
    <xdr:sp macro="" textlink="">
      <xdr:nvSpPr>
        <xdr:cNvPr id="2" name="Pfeil nach rechts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23825" y="4391025"/>
          <a:ext cx="657225" cy="142875"/>
        </a:xfrm>
        <a:prstGeom prst="rightArrow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de-CH" sz="1100"/>
        </a:p>
      </xdr:txBody>
    </xdr:sp>
    <xdr:clientData/>
  </xdr:twoCellAnchor>
  <xdr:twoCellAnchor editAs="oneCell">
    <xdr:from>
      <xdr:col>0</xdr:col>
      <xdr:colOff>76200</xdr:colOff>
      <xdr:row>27</xdr:row>
      <xdr:rowOff>57150</xdr:rowOff>
    </xdr:from>
    <xdr:to>
      <xdr:col>13</xdr:col>
      <xdr:colOff>104775</xdr:colOff>
      <xdr:row>43</xdr:row>
      <xdr:rowOff>17111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898AF3CD-0BAD-B801-9AD6-860009384C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" y="5648325"/>
          <a:ext cx="9058275" cy="255076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25</xdr:row>
      <xdr:rowOff>76200</xdr:rowOff>
    </xdr:from>
    <xdr:to>
      <xdr:col>3</xdr:col>
      <xdr:colOff>276225</xdr:colOff>
      <xdr:row>26</xdr:row>
      <xdr:rowOff>57150</xdr:rowOff>
    </xdr:to>
    <xdr:sp macro="" textlink="">
      <xdr:nvSpPr>
        <xdr:cNvPr id="2" name="Pfeil nach rechts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095375" y="5229225"/>
          <a:ext cx="1152525" cy="161925"/>
        </a:xfrm>
        <a:prstGeom prst="rightArrow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de-CH" sz="1100"/>
        </a:p>
      </xdr:txBody>
    </xdr:sp>
    <xdr:clientData/>
  </xdr:twoCellAnchor>
  <xdr:twoCellAnchor>
    <xdr:from>
      <xdr:col>7</xdr:col>
      <xdr:colOff>276225</xdr:colOff>
      <xdr:row>1</xdr:row>
      <xdr:rowOff>47625</xdr:rowOff>
    </xdr:from>
    <xdr:to>
      <xdr:col>10</xdr:col>
      <xdr:colOff>95250</xdr:colOff>
      <xdr:row>3</xdr:row>
      <xdr:rowOff>76200</xdr:rowOff>
    </xdr:to>
    <xdr:sp macro="" textlink="">
      <xdr:nvSpPr>
        <xdr:cNvPr id="4" name="Textfeld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4991100" y="304800"/>
          <a:ext cx="1876425" cy="6191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de-CH" sz="3200" b="1">
              <a:solidFill>
                <a:srgbClr val="FF0000"/>
              </a:solidFill>
              <a:latin typeface="Arial" pitchFamily="34" charset="0"/>
              <a:cs typeface="Arial" pitchFamily="34" charset="0"/>
            </a:rPr>
            <a:t>Beispiel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49"/>
  <sheetViews>
    <sheetView showGridLines="0" tabSelected="1" zoomScaleNormal="100" workbookViewId="0">
      <selection activeCell="F3" sqref="F3:H3"/>
    </sheetView>
  </sheetViews>
  <sheetFormatPr baseColWidth="10" defaultColWidth="11.44140625" defaultRowHeight="13.2" x14ac:dyDescent="0.25"/>
  <cols>
    <col min="1" max="1" width="7.6640625" style="1" customWidth="1"/>
    <col min="2" max="2" width="10.33203125" style="53" customWidth="1"/>
    <col min="3" max="3" width="16.44140625" style="2" customWidth="1"/>
    <col min="4" max="12" width="10.33203125" style="1" customWidth="1"/>
    <col min="13" max="13" width="8.44140625" style="1" customWidth="1"/>
    <col min="14" max="14" width="13.6640625" style="1" customWidth="1"/>
    <col min="15" max="16384" width="11.44140625" style="1"/>
  </cols>
  <sheetData>
    <row r="1" spans="1:14" s="98" customFormat="1" ht="23.25" customHeight="1" x14ac:dyDescent="0.25">
      <c r="A1" s="162" t="s">
        <v>21</v>
      </c>
      <c r="B1" s="162"/>
      <c r="C1" s="163"/>
      <c r="D1" s="164"/>
      <c r="E1" s="164"/>
      <c r="F1" s="164"/>
      <c r="G1" s="164"/>
      <c r="H1" s="164"/>
      <c r="I1" s="164"/>
      <c r="J1" s="164"/>
      <c r="K1" s="164"/>
      <c r="L1" s="164"/>
      <c r="M1" s="165"/>
    </row>
    <row r="2" spans="1:14" s="98" customFormat="1" ht="23.25" customHeight="1" x14ac:dyDescent="0.25">
      <c r="A2" s="162" t="s">
        <v>22</v>
      </c>
      <c r="B2" s="162"/>
      <c r="C2" s="163"/>
      <c r="D2" s="164"/>
      <c r="E2" s="164"/>
      <c r="F2" s="164"/>
      <c r="G2" s="164"/>
      <c r="H2" s="164"/>
      <c r="I2" s="164"/>
      <c r="J2" s="164"/>
      <c r="K2" s="164"/>
      <c r="L2" s="164"/>
      <c r="M2" s="165"/>
    </row>
    <row r="3" spans="1:14" ht="23.25" customHeight="1" x14ac:dyDescent="0.25">
      <c r="A3" s="170" t="s">
        <v>43</v>
      </c>
      <c r="B3" s="171"/>
      <c r="C3" s="169"/>
      <c r="D3" s="169"/>
      <c r="E3" s="169"/>
      <c r="F3" s="168" t="s">
        <v>36</v>
      </c>
      <c r="G3" s="168"/>
      <c r="H3" s="168"/>
      <c r="K3" s="155"/>
      <c r="L3" s="155"/>
      <c r="M3" s="156" t="s">
        <v>42</v>
      </c>
    </row>
    <row r="4" spans="1:14" ht="15" customHeight="1" x14ac:dyDescent="0.25">
      <c r="A4" s="147" t="s">
        <v>25</v>
      </c>
      <c r="B4" s="111"/>
      <c r="C4" s="111"/>
      <c r="D4" s="112"/>
      <c r="E4" s="112"/>
      <c r="F4" s="112"/>
      <c r="G4" s="112"/>
      <c r="H4" s="112"/>
      <c r="I4" s="112"/>
      <c r="J4" s="112"/>
      <c r="K4" s="112"/>
      <c r="L4" s="112"/>
      <c r="M4" s="112"/>
    </row>
    <row r="5" spans="1:14" ht="15" customHeight="1" x14ac:dyDescent="0.25">
      <c r="A5" s="147" t="s">
        <v>41</v>
      </c>
      <c r="B5" s="111"/>
      <c r="C5" s="111"/>
      <c r="D5" s="112"/>
      <c r="E5" s="112"/>
      <c r="F5" s="112"/>
      <c r="G5" s="112"/>
      <c r="H5" s="112"/>
      <c r="I5" s="112"/>
      <c r="J5" s="112"/>
      <c r="K5" s="112"/>
      <c r="L5" s="112"/>
      <c r="M5" s="112"/>
    </row>
    <row r="6" spans="1:14" ht="12" customHeight="1" x14ac:dyDescent="0.25">
      <c r="B6" s="126" t="s">
        <v>34</v>
      </c>
    </row>
    <row r="7" spans="1:14" s="19" customFormat="1" ht="18" customHeight="1" x14ac:dyDescent="0.25">
      <c r="A7" s="124" t="s">
        <v>5</v>
      </c>
      <c r="B7" s="129">
        <v>20</v>
      </c>
      <c r="C7" s="122" t="s">
        <v>32</v>
      </c>
      <c r="D7" s="159" t="s">
        <v>0</v>
      </c>
      <c r="E7" s="160"/>
      <c r="F7" s="161"/>
      <c r="G7" s="159" t="s">
        <v>16</v>
      </c>
      <c r="H7" s="160"/>
      <c r="I7" s="161"/>
      <c r="J7" s="159" t="s">
        <v>15</v>
      </c>
      <c r="K7" s="160"/>
      <c r="L7" s="160"/>
      <c r="M7" s="3" t="s">
        <v>2</v>
      </c>
    </row>
    <row r="8" spans="1:14" s="19" customFormat="1" ht="18" customHeight="1" x14ac:dyDescent="0.25">
      <c r="A8" s="125" t="s">
        <v>6</v>
      </c>
      <c r="B8" s="129">
        <v>10</v>
      </c>
      <c r="C8" s="123" t="s">
        <v>33</v>
      </c>
      <c r="D8" s="12" t="s">
        <v>10</v>
      </c>
      <c r="E8" s="13" t="s">
        <v>11</v>
      </c>
      <c r="F8" s="11" t="s">
        <v>18</v>
      </c>
      <c r="G8" s="14" t="s">
        <v>12</v>
      </c>
      <c r="H8" s="14" t="s">
        <v>17</v>
      </c>
      <c r="I8" s="15" t="s">
        <v>18</v>
      </c>
      <c r="J8" s="16" t="s">
        <v>13</v>
      </c>
      <c r="K8" s="17" t="s">
        <v>4</v>
      </c>
      <c r="L8" s="18" t="s">
        <v>18</v>
      </c>
      <c r="M8" s="4"/>
    </row>
    <row r="9" spans="1:14" s="19" customFormat="1" ht="18" customHeight="1" x14ac:dyDescent="0.25">
      <c r="B9" s="53"/>
      <c r="C9" s="52" t="s">
        <v>14</v>
      </c>
      <c r="D9" s="33"/>
      <c r="E9" s="33"/>
      <c r="F9" s="33"/>
      <c r="G9" s="33"/>
      <c r="H9" s="34"/>
      <c r="I9" s="34"/>
      <c r="J9" s="33"/>
      <c r="K9" s="33"/>
      <c r="L9" s="35"/>
      <c r="M9" s="105">
        <f>SUM(D9:E9,G9:H9,J9:K9)</f>
        <v>0</v>
      </c>
    </row>
    <row r="10" spans="1:14" s="19" customFormat="1" ht="18" customHeight="1" x14ac:dyDescent="0.25">
      <c r="B10" s="53"/>
      <c r="C10" s="20" t="s">
        <v>37</v>
      </c>
      <c r="D10" s="36"/>
      <c r="E10" s="36"/>
      <c r="F10" s="73"/>
      <c r="G10" s="36"/>
      <c r="H10" s="37"/>
      <c r="I10" s="99"/>
      <c r="J10" s="36"/>
      <c r="K10" s="38"/>
      <c r="L10" s="74"/>
      <c r="M10" s="149">
        <f>SUM(D10+E10+G10+H10+J10+K10)</f>
        <v>0</v>
      </c>
    </row>
    <row r="11" spans="1:14" s="19" customFormat="1" ht="3" customHeight="1" x14ac:dyDescent="0.25">
      <c r="B11" s="53"/>
      <c r="C11" s="55"/>
      <c r="D11" s="100"/>
      <c r="E11" s="101"/>
      <c r="F11" s="74"/>
      <c r="G11" s="102"/>
      <c r="H11" s="103"/>
      <c r="I11" s="104"/>
      <c r="J11" s="101"/>
      <c r="K11" s="103"/>
      <c r="L11" s="104"/>
      <c r="M11" s="56"/>
    </row>
    <row r="12" spans="1:14" s="19" customFormat="1" ht="18" customHeight="1" x14ac:dyDescent="0.25">
      <c r="B12" s="53"/>
      <c r="C12" s="21" t="s">
        <v>14</v>
      </c>
      <c r="D12" s="57">
        <f>SUM(D9)</f>
        <v>0</v>
      </c>
      <c r="E12" s="57">
        <f>SUM(E9)</f>
        <v>0</v>
      </c>
      <c r="F12" s="61"/>
      <c r="G12" s="57">
        <f>SUM(G9)</f>
        <v>0</v>
      </c>
      <c r="H12" s="57">
        <f>SUM(H9)</f>
        <v>0</v>
      </c>
      <c r="I12" s="65"/>
      <c r="J12" s="57">
        <f>SUM(J9)</f>
        <v>0</v>
      </c>
      <c r="K12" s="57">
        <f>SUM(K9)</f>
        <v>0</v>
      </c>
      <c r="L12" s="69"/>
      <c r="M12" s="56"/>
    </row>
    <row r="13" spans="1:14" s="19" customFormat="1" ht="18" customHeight="1" x14ac:dyDescent="0.25">
      <c r="B13" s="53"/>
      <c r="C13" s="23" t="s">
        <v>38</v>
      </c>
      <c r="D13" s="45">
        <f>SUM($B$7*D9)</f>
        <v>0</v>
      </c>
      <c r="E13" s="45">
        <f>SUM($B$7*E9)</f>
        <v>0</v>
      </c>
      <c r="F13" s="62"/>
      <c r="G13" s="45">
        <f>SUM($B$7*G9)</f>
        <v>0</v>
      </c>
      <c r="H13" s="45">
        <f>SUM($B$7*H9)</f>
        <v>0</v>
      </c>
      <c r="I13" s="66"/>
      <c r="J13" s="45">
        <f>SUM($B$7*J9)</f>
        <v>0</v>
      </c>
      <c r="K13" s="45">
        <f>SUM($B$7*K9)</f>
        <v>0</v>
      </c>
      <c r="L13" s="69"/>
      <c r="M13" s="75">
        <f>SUM(D13:L13)</f>
        <v>0</v>
      </c>
    </row>
    <row r="14" spans="1:14" ht="18" customHeight="1" x14ac:dyDescent="0.25">
      <c r="A14" s="19"/>
      <c r="C14" s="25" t="s">
        <v>39</v>
      </c>
      <c r="D14" s="58">
        <f>SUM(D10)</f>
        <v>0</v>
      </c>
      <c r="E14" s="58">
        <f>SUM(E10)</f>
        <v>0</v>
      </c>
      <c r="F14" s="63"/>
      <c r="G14" s="58">
        <f>SUM(G10)</f>
        <v>0</v>
      </c>
      <c r="H14" s="58">
        <f>SUM(H10)</f>
        <v>0</v>
      </c>
      <c r="I14" s="67"/>
      <c r="J14" s="58">
        <f>SUM(J10)</f>
        <v>0</v>
      </c>
      <c r="K14" s="58">
        <f>SUM(K10)</f>
        <v>0</v>
      </c>
      <c r="L14" s="70"/>
      <c r="M14" s="75">
        <f>SUM(D14:L14)</f>
        <v>0</v>
      </c>
      <c r="N14" s="6"/>
    </row>
    <row r="15" spans="1:14" ht="18" customHeight="1" thickBot="1" x14ac:dyDescent="0.3">
      <c r="A15" s="19"/>
      <c r="C15" s="27" t="s">
        <v>7</v>
      </c>
      <c r="D15" s="60" t="str">
        <f>IF(D13&gt;0,D14/D13,"")</f>
        <v/>
      </c>
      <c r="E15" s="60" t="str">
        <f>IF(E13&gt;0,E14/E13,"")</f>
        <v/>
      </c>
      <c r="F15" s="64"/>
      <c r="G15" s="60" t="str">
        <f>IF(G13&gt;0,G14/G13,"")</f>
        <v/>
      </c>
      <c r="H15" s="60" t="str">
        <f>IF(H13&gt;0,H14/H13,"")</f>
        <v/>
      </c>
      <c r="I15" s="68"/>
      <c r="J15" s="60" t="str">
        <f>IF(J13&gt;0,J14/J13,"")</f>
        <v/>
      </c>
      <c r="K15" s="60" t="str">
        <f>IF(K13&gt;0,K14/K13,"")</f>
        <v/>
      </c>
      <c r="L15" s="71"/>
      <c r="M15" s="76" t="str">
        <f>IF(M13&gt;0,M14/M13,"")</f>
        <v/>
      </c>
      <c r="N15" s="6"/>
    </row>
    <row r="16" spans="1:14" ht="7.5" customHeight="1" x14ac:dyDescent="0.25">
      <c r="D16" s="5"/>
      <c r="F16" s="59"/>
      <c r="G16" s="5"/>
      <c r="H16" s="6"/>
      <c r="I16" s="59"/>
      <c r="K16" s="6"/>
      <c r="L16" s="6"/>
      <c r="M16" s="4"/>
    </row>
    <row r="17" spans="1:15" ht="18" customHeight="1" x14ac:dyDescent="0.25">
      <c r="C17" s="21" t="s">
        <v>14</v>
      </c>
      <c r="D17" s="22"/>
      <c r="E17" s="39">
        <f>SUM(D9:E9)</f>
        <v>0</v>
      </c>
      <c r="F17" s="40"/>
      <c r="G17" s="41"/>
      <c r="H17" s="39">
        <f>SUM(G9:H9)</f>
        <v>0</v>
      </c>
      <c r="I17" s="42"/>
      <c r="J17" s="41"/>
      <c r="K17" s="42">
        <f>SUM(J9:K9)</f>
        <v>0</v>
      </c>
      <c r="L17" s="42"/>
      <c r="M17" s="7"/>
    </row>
    <row r="18" spans="1:15" ht="18" customHeight="1" x14ac:dyDescent="0.25">
      <c r="C18" s="23" t="s">
        <v>40</v>
      </c>
      <c r="D18" s="24"/>
      <c r="E18" s="128">
        <f>(SUM(D9:E9)*$B$7)-(F9*($B$7-$B8))</f>
        <v>0</v>
      </c>
      <c r="F18" s="44"/>
      <c r="G18" s="45"/>
      <c r="H18" s="128">
        <f>(SUM(G9:H9)*$B$7)-(I9*($B7-$B$8))</f>
        <v>0</v>
      </c>
      <c r="I18" s="43"/>
      <c r="J18" s="46"/>
      <c r="K18" s="128">
        <f>(SUM(J9:K9)*$B$7)-(L9*($B$7-$B$8))</f>
        <v>0</v>
      </c>
      <c r="L18" s="47"/>
      <c r="M18" s="8">
        <f>SUM(D18:L18)</f>
        <v>0</v>
      </c>
    </row>
    <row r="19" spans="1:15" ht="18" customHeight="1" x14ac:dyDescent="0.25">
      <c r="C19" s="25" t="s">
        <v>39</v>
      </c>
      <c r="D19" s="26"/>
      <c r="E19" s="148">
        <f>SUM(D10:E10)</f>
        <v>0</v>
      </c>
      <c r="F19" s="49"/>
      <c r="G19" s="50"/>
      <c r="H19" s="148">
        <f>SUM(G10:H10)</f>
        <v>0</v>
      </c>
      <c r="I19" s="51"/>
      <c r="J19" s="50"/>
      <c r="K19" s="148">
        <f>SUM(J10:K10)</f>
        <v>0</v>
      </c>
      <c r="L19" s="51"/>
      <c r="M19" s="8">
        <f>SUM(D19:L19)</f>
        <v>0</v>
      </c>
    </row>
    <row r="20" spans="1:15" ht="18" customHeight="1" x14ac:dyDescent="0.25">
      <c r="C20" s="27" t="s">
        <v>7</v>
      </c>
      <c r="D20" s="28"/>
      <c r="E20" s="72" t="str">
        <f>IF(E18&gt;0,E19/E18,"")</f>
        <v/>
      </c>
      <c r="F20" s="32"/>
      <c r="G20" s="30"/>
      <c r="H20" s="29" t="str">
        <f>IF(H18&gt;0,H19/H18,"")</f>
        <v/>
      </c>
      <c r="I20" s="29"/>
      <c r="J20" s="30"/>
      <c r="K20" s="29" t="str">
        <f>IF(K18&gt;0,K19/K18,"")</f>
        <v/>
      </c>
      <c r="L20" s="31"/>
      <c r="M20" s="9" t="str">
        <f>IF(M18&gt;0,M19/M18,"")</f>
        <v/>
      </c>
    </row>
    <row r="21" spans="1:15" ht="5.25" customHeight="1" x14ac:dyDescent="0.25">
      <c r="D21" s="77"/>
      <c r="E21" s="78"/>
      <c r="F21" s="79"/>
      <c r="G21" s="80"/>
      <c r="H21" s="81"/>
      <c r="I21" s="81"/>
      <c r="J21" s="80"/>
      <c r="K21" s="81"/>
      <c r="L21" s="82"/>
      <c r="M21" s="83"/>
    </row>
    <row r="22" spans="1:15" ht="18" customHeight="1" x14ac:dyDescent="0.25">
      <c r="A22" s="166" t="s">
        <v>19</v>
      </c>
      <c r="B22" s="166"/>
      <c r="C22" s="167"/>
      <c r="D22" s="84"/>
      <c r="E22" s="85" t="str">
        <f>IF(E20&lt;50%,ROUND((60%-E20)*E18*2,1)/2,"")</f>
        <v/>
      </c>
      <c r="F22" s="86"/>
      <c r="G22" s="87"/>
      <c r="H22" s="85" t="str">
        <f>IF(H20&lt;50%,ROUND((60%-H20)*H18*2,1)/2,"")</f>
        <v/>
      </c>
      <c r="I22" s="87"/>
      <c r="J22" s="88"/>
      <c r="K22" s="85" t="str">
        <f>IF(K20&lt;50%,ROUND((60%-K20)*K18*2,1)/2,"")</f>
        <v/>
      </c>
      <c r="L22" s="89"/>
      <c r="M22" s="90">
        <f>SUM(D22:L22)</f>
        <v>0</v>
      </c>
    </row>
    <row r="23" spans="1:15" s="10" customFormat="1" ht="18" customHeight="1" x14ac:dyDescent="0.25">
      <c r="A23" s="157" t="s">
        <v>20</v>
      </c>
      <c r="B23" s="157"/>
      <c r="C23" s="158"/>
      <c r="D23" s="91"/>
      <c r="E23" s="92" t="str">
        <f>IF(AND(E20&gt;=50%,E20&lt;60%),ROUND((60%-E20)*E18*2,1)/2,"")</f>
        <v/>
      </c>
      <c r="F23" s="93"/>
      <c r="G23" s="94"/>
      <c r="H23" s="92" t="str">
        <f>IF(AND(H20&gt;=50%,H20&lt;60%),ROUND((60%-H20)*H18*2,1)/2,"")</f>
        <v/>
      </c>
      <c r="I23" s="94"/>
      <c r="J23" s="95"/>
      <c r="K23" s="92" t="str">
        <f>IF(AND(K20&gt;=50%,K20&lt;60%),ROUND((60%-K20)*K18*2,1)/2,"")</f>
        <v/>
      </c>
      <c r="L23" s="96"/>
      <c r="M23" s="97">
        <f>SUM(D23:L23)</f>
        <v>0</v>
      </c>
    </row>
    <row r="24" spans="1:15" s="10" customFormat="1" ht="19.5" customHeight="1" x14ac:dyDescent="0.25">
      <c r="A24" s="1"/>
      <c r="B24" s="53"/>
      <c r="C24" s="114" t="s">
        <v>27</v>
      </c>
      <c r="D24" s="115"/>
      <c r="E24" s="115"/>
      <c r="F24" s="121"/>
      <c r="G24" s="121"/>
      <c r="H24" s="114"/>
      <c r="I24" s="114"/>
      <c r="J24" s="114"/>
      <c r="K24" s="114"/>
      <c r="L24" s="114"/>
      <c r="M24" s="114"/>
      <c r="N24" s="116"/>
      <c r="O24" s="116"/>
    </row>
    <row r="25" spans="1:15" s="10" customFormat="1" x14ac:dyDescent="0.25">
      <c r="A25" s="1"/>
      <c r="B25" s="53"/>
      <c r="C25" s="117"/>
      <c r="D25" s="118"/>
      <c r="E25" s="118"/>
      <c r="F25" s="116"/>
      <c r="G25" s="116"/>
      <c r="H25" s="116"/>
      <c r="I25" s="116"/>
      <c r="J25" s="116"/>
      <c r="K25" s="116"/>
      <c r="L25" s="116"/>
      <c r="M25" s="116"/>
      <c r="N25" s="116"/>
      <c r="O25" s="116"/>
    </row>
    <row r="26" spans="1:15" s="10" customFormat="1" ht="13.8" x14ac:dyDescent="0.25">
      <c r="A26" s="1"/>
      <c r="B26" s="53"/>
      <c r="C26" s="116"/>
      <c r="D26" s="119"/>
      <c r="E26" s="120" t="s">
        <v>28</v>
      </c>
      <c r="F26" s="116"/>
      <c r="G26" s="119"/>
      <c r="H26" s="119"/>
      <c r="I26" s="119"/>
      <c r="J26" s="119"/>
      <c r="K26" s="119"/>
      <c r="L26" s="119"/>
      <c r="M26" s="119"/>
      <c r="N26" s="119"/>
      <c r="O26" s="119"/>
    </row>
    <row r="27" spans="1:15" s="10" customFormat="1" ht="13.8" x14ac:dyDescent="0.25">
      <c r="A27" s="1"/>
      <c r="B27" s="53"/>
      <c r="C27" s="116"/>
      <c r="D27" s="119"/>
      <c r="E27" s="120" t="s">
        <v>35</v>
      </c>
      <c r="F27" s="116"/>
      <c r="G27" s="119"/>
      <c r="H27" s="119"/>
      <c r="I27" s="119"/>
      <c r="J27" s="119"/>
      <c r="K27" s="119"/>
      <c r="L27" s="119"/>
      <c r="M27" s="119"/>
      <c r="N27" s="119"/>
      <c r="O27" s="119"/>
    </row>
    <row r="28" spans="1:15" s="10" customFormat="1" x14ac:dyDescent="0.25">
      <c r="A28" s="1"/>
      <c r="B28" s="53"/>
      <c r="C28" s="2"/>
      <c r="D28" s="1"/>
      <c r="E28" s="1"/>
      <c r="F28" s="1"/>
      <c r="G28" s="1"/>
      <c r="H28" s="1"/>
      <c r="I28" s="1"/>
      <c r="J28" s="1"/>
      <c r="K28" s="1"/>
      <c r="L28" s="1"/>
      <c r="M28" s="1"/>
    </row>
    <row r="29" spans="1:15" s="10" customFormat="1" x14ac:dyDescent="0.25">
      <c r="A29" s="136"/>
      <c r="B29" s="137"/>
      <c r="C29" s="138"/>
      <c r="D29" s="139"/>
      <c r="E29" s="138"/>
      <c r="F29" s="136"/>
      <c r="G29" s="136"/>
      <c r="H29" s="136"/>
      <c r="I29" s="140"/>
      <c r="J29" s="140"/>
      <c r="K29" s="140"/>
      <c r="L29" s="140"/>
      <c r="M29" s="136"/>
    </row>
    <row r="30" spans="1:15" s="10" customFormat="1" x14ac:dyDescent="0.25">
      <c r="A30" s="141"/>
      <c r="B30" s="142"/>
      <c r="C30" s="138"/>
      <c r="D30" s="139"/>
      <c r="E30" s="138"/>
      <c r="F30" s="141"/>
      <c r="G30" s="141"/>
      <c r="H30" s="141"/>
      <c r="I30" s="140"/>
      <c r="J30" s="140"/>
      <c r="K30" s="140"/>
      <c r="L30" s="140"/>
      <c r="M30" s="141"/>
    </row>
    <row r="31" spans="1:15" s="10" customFormat="1" x14ac:dyDescent="0.25">
      <c r="A31" s="136"/>
      <c r="B31" s="137"/>
      <c r="C31" s="138"/>
      <c r="D31" s="139"/>
      <c r="E31" s="138"/>
      <c r="F31" s="136"/>
      <c r="G31" s="136"/>
      <c r="H31" s="136"/>
      <c r="I31" s="140"/>
      <c r="J31" s="140"/>
      <c r="K31" s="140"/>
      <c r="L31" s="140"/>
      <c r="M31" s="136"/>
    </row>
    <row r="32" spans="1:15" s="10" customFormat="1" x14ac:dyDescent="0.25">
      <c r="A32" s="136"/>
      <c r="B32" s="137"/>
      <c r="C32" s="138"/>
      <c r="D32" s="139"/>
      <c r="E32" s="138"/>
      <c r="F32" s="136"/>
      <c r="G32" s="136"/>
      <c r="H32" s="136"/>
      <c r="I32" s="140"/>
      <c r="J32" s="140"/>
      <c r="K32" s="140"/>
      <c r="L32" s="140"/>
      <c r="M32" s="136"/>
    </row>
    <row r="33" spans="1:15" s="10" customFormat="1" x14ac:dyDescent="0.25">
      <c r="A33" s="136"/>
      <c r="B33" s="137"/>
      <c r="C33" s="138"/>
      <c r="D33" s="139"/>
      <c r="E33" s="138"/>
      <c r="F33" s="136"/>
      <c r="G33" s="136"/>
      <c r="H33" s="136"/>
      <c r="I33" s="140"/>
      <c r="J33" s="140"/>
      <c r="K33" s="140"/>
      <c r="L33" s="140"/>
      <c r="M33" s="136"/>
    </row>
    <row r="34" spans="1:15" s="10" customFormat="1" x14ac:dyDescent="0.25">
      <c r="A34" s="136"/>
      <c r="B34" s="137"/>
      <c r="C34" s="143"/>
      <c r="D34" s="139"/>
      <c r="E34" s="143"/>
      <c r="F34" s="136"/>
      <c r="G34" s="136"/>
      <c r="H34" s="136"/>
      <c r="I34" s="140"/>
      <c r="J34" s="140"/>
      <c r="K34" s="140"/>
      <c r="L34" s="140"/>
      <c r="M34" s="136"/>
    </row>
    <row r="35" spans="1:15" s="10" customFormat="1" x14ac:dyDescent="0.25">
      <c r="A35" s="136"/>
      <c r="B35" s="137"/>
      <c r="C35" s="143"/>
      <c r="D35" s="139"/>
      <c r="E35" s="143"/>
      <c r="F35" s="136"/>
      <c r="G35" s="136"/>
      <c r="H35" s="136"/>
      <c r="I35" s="140"/>
      <c r="J35" s="140"/>
      <c r="K35" s="140"/>
      <c r="L35" s="140"/>
      <c r="M35" s="136"/>
    </row>
    <row r="36" spans="1:15" s="10" customFormat="1" x14ac:dyDescent="0.25">
      <c r="A36" s="136"/>
      <c r="B36" s="137"/>
      <c r="C36" s="138"/>
      <c r="D36" s="139"/>
      <c r="E36" s="138"/>
      <c r="F36" s="136"/>
      <c r="G36" s="136"/>
      <c r="H36" s="136"/>
      <c r="I36" s="140"/>
      <c r="J36" s="140"/>
      <c r="K36" s="140"/>
      <c r="L36" s="140"/>
      <c r="M36" s="136"/>
    </row>
    <row r="37" spans="1:15" s="10" customFormat="1" x14ac:dyDescent="0.25">
      <c r="A37" s="136"/>
      <c r="B37" s="137"/>
      <c r="C37" s="138"/>
      <c r="D37" s="139"/>
      <c r="E37" s="138"/>
      <c r="F37" s="136"/>
      <c r="G37" s="136"/>
      <c r="H37" s="136"/>
      <c r="I37" s="140"/>
      <c r="J37" s="140"/>
      <c r="K37" s="140"/>
      <c r="L37" s="140"/>
      <c r="M37" s="136"/>
    </row>
    <row r="38" spans="1:15" x14ac:dyDescent="0.25">
      <c r="A38" s="143"/>
      <c r="B38" s="137"/>
      <c r="C38" s="138"/>
      <c r="D38" s="139"/>
      <c r="E38" s="138"/>
      <c r="F38" s="143"/>
      <c r="G38" s="143"/>
      <c r="H38" s="143"/>
      <c r="I38" s="140"/>
      <c r="J38" s="140"/>
      <c r="K38" s="140"/>
      <c r="L38" s="140"/>
      <c r="M38" s="143"/>
      <c r="N38" s="10"/>
      <c r="O38" s="10"/>
    </row>
    <row r="39" spans="1:15" x14ac:dyDescent="0.25">
      <c r="A39" s="143"/>
      <c r="B39" s="137"/>
      <c r="C39" s="138"/>
      <c r="D39" s="139"/>
      <c r="E39" s="138"/>
      <c r="F39" s="143"/>
      <c r="G39" s="143"/>
      <c r="H39" s="143"/>
      <c r="I39" s="140"/>
      <c r="J39" s="140"/>
      <c r="K39" s="140"/>
      <c r="L39" s="140"/>
      <c r="M39" s="143"/>
      <c r="N39" s="10"/>
      <c r="O39" s="10"/>
    </row>
    <row r="40" spans="1:15" x14ac:dyDescent="0.25">
      <c r="A40" s="143"/>
      <c r="B40" s="137"/>
      <c r="C40" s="138"/>
      <c r="D40" s="139"/>
      <c r="E40" s="138"/>
      <c r="F40" s="143"/>
      <c r="G40" s="143"/>
      <c r="H40" s="143"/>
      <c r="I40" s="140"/>
      <c r="J40" s="140"/>
      <c r="K40" s="140"/>
      <c r="L40" s="140"/>
      <c r="M40" s="143"/>
      <c r="N40" s="10"/>
      <c r="O40" s="10"/>
    </row>
    <row r="41" spans="1:15" x14ac:dyDescent="0.25">
      <c r="A41" s="143"/>
      <c r="B41" s="137"/>
      <c r="C41" s="138"/>
      <c r="D41" s="139"/>
      <c r="E41" s="138"/>
      <c r="F41" s="143"/>
      <c r="G41" s="143"/>
      <c r="H41" s="143"/>
      <c r="I41" s="140"/>
      <c r="J41" s="140"/>
      <c r="K41" s="140"/>
      <c r="L41" s="140"/>
      <c r="M41" s="143"/>
      <c r="N41" s="10"/>
      <c r="O41" s="10"/>
    </row>
    <row r="42" spans="1:15" x14ac:dyDescent="0.25">
      <c r="A42" s="143"/>
      <c r="B42" s="137"/>
      <c r="C42" s="138"/>
      <c r="D42" s="139"/>
      <c r="E42" s="138"/>
      <c r="F42" s="143"/>
      <c r="G42" s="143"/>
      <c r="H42" s="143"/>
      <c r="I42" s="140"/>
      <c r="J42" s="140"/>
      <c r="K42" s="140"/>
      <c r="L42" s="140"/>
      <c r="M42" s="143"/>
    </row>
    <row r="43" spans="1:15" s="152" customFormat="1" x14ac:dyDescent="0.25">
      <c r="A43" s="10"/>
      <c r="B43" s="150"/>
      <c r="C43" s="151"/>
      <c r="D43" s="10"/>
      <c r="E43" s="10"/>
      <c r="F43" s="10"/>
      <c r="G43" s="10"/>
      <c r="H43" s="10"/>
      <c r="M43" s="10"/>
    </row>
    <row r="44" spans="1:15" s="152" customFormat="1" x14ac:dyDescent="0.25">
      <c r="B44" s="153"/>
      <c r="C44" s="154"/>
    </row>
    <row r="45" spans="1:15" s="152" customFormat="1" x14ac:dyDescent="0.25">
      <c r="B45" s="153"/>
      <c r="C45" s="154"/>
    </row>
    <row r="46" spans="1:15" s="152" customFormat="1" x14ac:dyDescent="0.25">
      <c r="B46" s="153"/>
      <c r="C46" s="154"/>
    </row>
    <row r="47" spans="1:15" s="152" customFormat="1" x14ac:dyDescent="0.25">
      <c r="B47" s="153"/>
      <c r="C47" s="154"/>
    </row>
    <row r="48" spans="1:15" s="152" customFormat="1" x14ac:dyDescent="0.25">
      <c r="B48" s="153"/>
      <c r="C48" s="154"/>
    </row>
    <row r="49" spans="2:3" s="152" customFormat="1" x14ac:dyDescent="0.25">
      <c r="B49" s="153"/>
      <c r="C49" s="154"/>
    </row>
  </sheetData>
  <sheetProtection algorithmName="SHA-512" hashValue="9YVcfD8vU6SCoci/4UUqExnIFo93Otrgt2+lhfQnY8g1nkxCmXX/1xL9Rh9ziGzfEmgxi/T9vzg16sYSF/xnJQ==" saltValue="RiV6y368bTSx7AOkDUy7Dg==" spinCount="100000" sheet="1" objects="1" scenarios="1"/>
  <mergeCells count="12">
    <mergeCell ref="A23:C23"/>
    <mergeCell ref="J7:L7"/>
    <mergeCell ref="D7:F7"/>
    <mergeCell ref="G7:I7"/>
    <mergeCell ref="A1:B1"/>
    <mergeCell ref="A2:B2"/>
    <mergeCell ref="C1:M1"/>
    <mergeCell ref="C2:M2"/>
    <mergeCell ref="A22:C22"/>
    <mergeCell ref="F3:H3"/>
    <mergeCell ref="C3:E3"/>
    <mergeCell ref="A3:B3"/>
  </mergeCells>
  <phoneticPr fontId="1" type="noConversion"/>
  <printOptions horizontalCentered="1"/>
  <pageMargins left="0.78740157480314965" right="0.78740157480314965" top="0.39370078740157483" bottom="0.39370078740157483" header="0.51181102362204722" footer="0.51181102362204722"/>
  <pageSetup paperSize="9" scale="86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O48"/>
  <sheetViews>
    <sheetView showGridLines="0" zoomScaleNormal="100" workbookViewId="0">
      <selection activeCell="A3" sqref="A3"/>
    </sheetView>
  </sheetViews>
  <sheetFormatPr baseColWidth="10" defaultColWidth="11.44140625" defaultRowHeight="13.2" x14ac:dyDescent="0.25"/>
  <cols>
    <col min="1" max="1" width="10.109375" style="1" customWidth="1"/>
    <col min="2" max="2" width="6.5546875" style="53" customWidth="1"/>
    <col min="3" max="3" width="13.109375" style="2" customWidth="1"/>
    <col min="4" max="12" width="10.33203125" style="1" customWidth="1"/>
    <col min="13" max="13" width="8.44140625" style="1" customWidth="1"/>
    <col min="14" max="14" width="13.6640625" style="1" customWidth="1"/>
    <col min="15" max="16384" width="11.44140625" style="1"/>
  </cols>
  <sheetData>
    <row r="1" spans="1:14" s="98" customFormat="1" ht="20.25" customHeight="1" x14ac:dyDescent="0.25">
      <c r="A1" s="162" t="s">
        <v>21</v>
      </c>
      <c r="B1" s="162"/>
      <c r="C1" s="172" t="s">
        <v>30</v>
      </c>
      <c r="D1" s="173"/>
      <c r="E1" s="173"/>
      <c r="F1" s="173"/>
      <c r="G1" s="173"/>
      <c r="H1" s="173"/>
      <c r="I1" s="173"/>
      <c r="J1" s="173"/>
      <c r="K1" s="173"/>
      <c r="L1" s="173"/>
      <c r="M1" s="174"/>
    </row>
    <row r="2" spans="1:14" s="98" customFormat="1" ht="20.25" customHeight="1" x14ac:dyDescent="0.25">
      <c r="A2" s="162" t="s">
        <v>22</v>
      </c>
      <c r="B2" s="162"/>
      <c r="C2" s="172" t="s">
        <v>31</v>
      </c>
      <c r="D2" s="173"/>
      <c r="E2" s="173"/>
      <c r="F2" s="173"/>
      <c r="G2" s="173"/>
      <c r="H2" s="173"/>
      <c r="I2" s="173"/>
      <c r="J2" s="173"/>
      <c r="K2" s="173"/>
      <c r="L2" s="173"/>
      <c r="M2" s="174"/>
    </row>
    <row r="3" spans="1:14" ht="26.25" customHeight="1" x14ac:dyDescent="0.25">
      <c r="A3" s="108" t="s">
        <v>24</v>
      </c>
      <c r="B3" s="54"/>
      <c r="C3" s="108"/>
      <c r="D3" s="108"/>
      <c r="E3" s="107"/>
      <c r="F3" s="107" t="s">
        <v>23</v>
      </c>
      <c r="G3" s="109">
        <v>2022</v>
      </c>
      <c r="H3" s="19"/>
    </row>
    <row r="4" spans="1:14" x14ac:dyDescent="0.25">
      <c r="A4" s="110" t="s">
        <v>25</v>
      </c>
      <c r="B4" s="111"/>
      <c r="C4" s="111"/>
      <c r="D4" s="112"/>
      <c r="E4" s="112"/>
      <c r="F4" s="112"/>
      <c r="G4" s="112"/>
      <c r="H4" s="112"/>
      <c r="I4" s="112"/>
      <c r="J4" s="112"/>
      <c r="K4" s="112"/>
      <c r="L4" s="112"/>
      <c r="M4" s="112"/>
    </row>
    <row r="5" spans="1:14" ht="18" customHeight="1" x14ac:dyDescent="0.25">
      <c r="A5" s="113" t="s">
        <v>26</v>
      </c>
      <c r="B5" s="111"/>
      <c r="C5" s="111"/>
      <c r="D5" s="112"/>
      <c r="E5" s="112"/>
      <c r="F5" s="112"/>
      <c r="G5" s="112"/>
      <c r="H5" s="112"/>
      <c r="I5" s="112"/>
      <c r="J5" s="112"/>
      <c r="K5" s="112"/>
      <c r="L5" s="112"/>
      <c r="M5" s="112"/>
    </row>
    <row r="6" spans="1:14" ht="12" customHeight="1" x14ac:dyDescent="0.25">
      <c r="B6" s="126" t="s">
        <v>34</v>
      </c>
    </row>
    <row r="7" spans="1:14" s="19" customFormat="1" ht="18" customHeight="1" x14ac:dyDescent="0.25">
      <c r="A7" s="124" t="s">
        <v>5</v>
      </c>
      <c r="B7" s="127">
        <v>8</v>
      </c>
      <c r="C7" s="122" t="s">
        <v>32</v>
      </c>
      <c r="D7" s="159" t="s">
        <v>0</v>
      </c>
      <c r="E7" s="160"/>
      <c r="F7" s="161"/>
      <c r="G7" s="159" t="s">
        <v>16</v>
      </c>
      <c r="H7" s="160"/>
      <c r="I7" s="161"/>
      <c r="J7" s="159" t="s">
        <v>15</v>
      </c>
      <c r="K7" s="160"/>
      <c r="L7" s="160"/>
      <c r="M7" s="3" t="s">
        <v>2</v>
      </c>
    </row>
    <row r="8" spans="1:14" s="19" customFormat="1" ht="18" customHeight="1" x14ac:dyDescent="0.25">
      <c r="A8" s="125" t="s">
        <v>6</v>
      </c>
      <c r="B8" s="127">
        <v>6</v>
      </c>
      <c r="C8" s="123" t="s">
        <v>33</v>
      </c>
      <c r="D8" s="12" t="s">
        <v>10</v>
      </c>
      <c r="E8" s="13" t="s">
        <v>11</v>
      </c>
      <c r="F8" s="11" t="s">
        <v>18</v>
      </c>
      <c r="G8" s="14" t="s">
        <v>12</v>
      </c>
      <c r="H8" s="14" t="s">
        <v>17</v>
      </c>
      <c r="I8" s="15" t="s">
        <v>18</v>
      </c>
      <c r="J8" s="16" t="s">
        <v>13</v>
      </c>
      <c r="K8" s="17" t="s">
        <v>4</v>
      </c>
      <c r="L8" s="18" t="s">
        <v>18</v>
      </c>
      <c r="M8" s="4"/>
    </row>
    <row r="9" spans="1:14" s="19" customFormat="1" ht="14.25" customHeight="1" x14ac:dyDescent="0.25">
      <c r="B9" s="53"/>
      <c r="C9" s="52" t="s">
        <v>1</v>
      </c>
      <c r="D9" s="130">
        <v>5</v>
      </c>
      <c r="E9" s="130">
        <v>12</v>
      </c>
      <c r="F9" s="130">
        <v>1</v>
      </c>
      <c r="G9" s="130">
        <v>44</v>
      </c>
      <c r="H9" s="131">
        <v>3</v>
      </c>
      <c r="I9" s="131">
        <v>1</v>
      </c>
      <c r="J9" s="130">
        <v>38</v>
      </c>
      <c r="K9" s="130">
        <v>4</v>
      </c>
      <c r="L9" s="132">
        <v>1</v>
      </c>
      <c r="M9" s="105">
        <f>SUM(D9:E9,G9,J9:K9)</f>
        <v>103</v>
      </c>
    </row>
    <row r="10" spans="1:14" s="19" customFormat="1" ht="18" customHeight="1" x14ac:dyDescent="0.25">
      <c r="B10" s="53"/>
      <c r="C10" s="20" t="s">
        <v>8</v>
      </c>
      <c r="D10" s="133">
        <v>51</v>
      </c>
      <c r="E10" s="133">
        <v>130</v>
      </c>
      <c r="F10" s="73"/>
      <c r="G10" s="133">
        <v>150</v>
      </c>
      <c r="H10" s="134">
        <v>24</v>
      </c>
      <c r="I10" s="99"/>
      <c r="J10" s="133">
        <v>150</v>
      </c>
      <c r="K10" s="135">
        <v>20</v>
      </c>
      <c r="L10" s="74"/>
      <c r="M10" s="106">
        <f>SUM(D10+E10+G10+H10+J10+K10)</f>
        <v>525</v>
      </c>
    </row>
    <row r="11" spans="1:14" s="19" customFormat="1" ht="18" customHeight="1" x14ac:dyDescent="0.25">
      <c r="B11" s="53"/>
      <c r="C11" s="55"/>
      <c r="D11" s="100"/>
      <c r="E11" s="101"/>
      <c r="F11" s="74"/>
      <c r="G11" s="102"/>
      <c r="H11" s="103"/>
      <c r="I11" s="104"/>
      <c r="J11" s="101"/>
      <c r="K11" s="103"/>
      <c r="L11" s="104"/>
      <c r="M11" s="56"/>
    </row>
    <row r="12" spans="1:14" s="19" customFormat="1" ht="18" customHeight="1" x14ac:dyDescent="0.25">
      <c r="B12" s="53"/>
      <c r="C12" s="21" t="s">
        <v>14</v>
      </c>
      <c r="D12" s="57">
        <f>SUM(D9)</f>
        <v>5</v>
      </c>
      <c r="E12" s="57">
        <f>SUM(E9)</f>
        <v>12</v>
      </c>
      <c r="F12" s="61"/>
      <c r="G12" s="57">
        <f>SUM(G9)</f>
        <v>44</v>
      </c>
      <c r="H12" s="57">
        <f>SUM(H9)</f>
        <v>3</v>
      </c>
      <c r="I12" s="65"/>
      <c r="J12" s="57">
        <f>SUM(J9)</f>
        <v>38</v>
      </c>
      <c r="K12" s="57">
        <f>SUM(K9)</f>
        <v>4</v>
      </c>
      <c r="L12" s="69"/>
      <c r="M12" s="56"/>
    </row>
    <row r="13" spans="1:14" s="19" customFormat="1" ht="18" customHeight="1" x14ac:dyDescent="0.25">
      <c r="B13" s="53"/>
      <c r="C13" s="23" t="s">
        <v>3</v>
      </c>
      <c r="D13" s="45">
        <f>SUM($B$7*D9)</f>
        <v>40</v>
      </c>
      <c r="E13" s="45">
        <f>SUM($B$7*E9)</f>
        <v>96</v>
      </c>
      <c r="F13" s="62"/>
      <c r="G13" s="45">
        <f>SUM($B$7*G9)</f>
        <v>352</v>
      </c>
      <c r="H13" s="45">
        <f>SUM($B$7*H9)</f>
        <v>24</v>
      </c>
      <c r="I13" s="66"/>
      <c r="J13" s="45">
        <f>SUM($B$7*J9)</f>
        <v>304</v>
      </c>
      <c r="K13" s="45">
        <f>SUM($B$7*K9)</f>
        <v>32</v>
      </c>
      <c r="L13" s="69"/>
      <c r="M13" s="75">
        <f>SUM(D13:L13)</f>
        <v>848</v>
      </c>
    </row>
    <row r="14" spans="1:14" x14ac:dyDescent="0.25">
      <c r="A14" s="19"/>
      <c r="C14" s="25" t="s">
        <v>9</v>
      </c>
      <c r="D14" s="58">
        <f>SUM(D10)</f>
        <v>51</v>
      </c>
      <c r="E14" s="58">
        <f>SUM(E10)</f>
        <v>130</v>
      </c>
      <c r="F14" s="63"/>
      <c r="G14" s="58">
        <f>SUM(G10)</f>
        <v>150</v>
      </c>
      <c r="H14" s="58">
        <f>SUM(H10)</f>
        <v>24</v>
      </c>
      <c r="I14" s="67"/>
      <c r="J14" s="58">
        <f>SUM(J10)</f>
        <v>150</v>
      </c>
      <c r="K14" s="58">
        <f>SUM(K10)</f>
        <v>20</v>
      </c>
      <c r="L14" s="70"/>
      <c r="M14" s="75">
        <f>SUM(D14:L14)</f>
        <v>525</v>
      </c>
      <c r="N14" s="6"/>
    </row>
    <row r="15" spans="1:14" ht="15" customHeight="1" thickBot="1" x14ac:dyDescent="0.3">
      <c r="A15" s="19"/>
      <c r="C15" s="27" t="s">
        <v>7</v>
      </c>
      <c r="D15" s="60">
        <f>IF(D13&gt;0,D14/D13,"")</f>
        <v>1.2749999999999999</v>
      </c>
      <c r="E15" s="60">
        <f>IF(E13&gt;0,E14/E13,"")</f>
        <v>1.3541666666666667</v>
      </c>
      <c r="F15" s="64"/>
      <c r="G15" s="60">
        <f>IF(G13&gt;0,G14/G13,"")</f>
        <v>0.42613636363636365</v>
      </c>
      <c r="H15" s="60">
        <f>IF(H13&gt;0,H14/H13,"")</f>
        <v>1</v>
      </c>
      <c r="I15" s="68"/>
      <c r="J15" s="60">
        <f>IF(J13&gt;0,J14/J13,"")</f>
        <v>0.49342105263157893</v>
      </c>
      <c r="K15" s="60">
        <f>IF(K13&gt;0,K14/K13,"")</f>
        <v>0.625</v>
      </c>
      <c r="L15" s="71"/>
      <c r="M15" s="76">
        <f>IF(M13&gt;0,M14/M13,"")</f>
        <v>0.61910377358490565</v>
      </c>
      <c r="N15" s="6"/>
    </row>
    <row r="16" spans="1:14" ht="15" customHeight="1" x14ac:dyDescent="0.25">
      <c r="D16" s="5"/>
      <c r="F16" s="59"/>
      <c r="G16" s="5"/>
      <c r="H16" s="6"/>
      <c r="I16" s="59"/>
      <c r="K16" s="6"/>
      <c r="L16" s="6"/>
      <c r="M16" s="4"/>
    </row>
    <row r="17" spans="1:15" ht="15" customHeight="1" x14ac:dyDescent="0.25">
      <c r="C17" s="21" t="s">
        <v>14</v>
      </c>
      <c r="D17" s="22"/>
      <c r="E17" s="39">
        <f>SUM(D9:E9)</f>
        <v>17</v>
      </c>
      <c r="F17" s="40"/>
      <c r="G17" s="41"/>
      <c r="H17" s="39">
        <f>SUM(G9:H9)</f>
        <v>47</v>
      </c>
      <c r="I17" s="42"/>
      <c r="J17" s="41"/>
      <c r="K17" s="42">
        <f>SUM(J9:K9)</f>
        <v>42</v>
      </c>
      <c r="L17" s="42"/>
      <c r="M17" s="7"/>
    </row>
    <row r="18" spans="1:15" ht="15" customHeight="1" x14ac:dyDescent="0.25">
      <c r="C18" s="23" t="s">
        <v>3</v>
      </c>
      <c r="D18" s="24"/>
      <c r="E18" s="43">
        <f>(SUM(D9:E9)*$B$7)-(F9*($B$7-$B8))</f>
        <v>134</v>
      </c>
      <c r="F18" s="44"/>
      <c r="G18" s="45"/>
      <c r="H18" s="43">
        <f>(SUM(G9:H9)*$B$7)-(I9*($B8-$B$7))</f>
        <v>378</v>
      </c>
      <c r="I18" s="43"/>
      <c r="J18" s="46"/>
      <c r="K18" s="43">
        <f>(SUM(J9:K9)*$B$7)-(L9*($B$7-$B$8))</f>
        <v>334</v>
      </c>
      <c r="L18" s="47"/>
      <c r="M18" s="8">
        <f>SUM(D18:L18)</f>
        <v>846</v>
      </c>
    </row>
    <row r="19" spans="1:15" ht="18" customHeight="1" x14ac:dyDescent="0.25">
      <c r="C19" s="25" t="s">
        <v>9</v>
      </c>
      <c r="D19" s="26"/>
      <c r="E19" s="48">
        <f>SUM(D10:E10)</f>
        <v>181</v>
      </c>
      <c r="F19" s="49"/>
      <c r="G19" s="50"/>
      <c r="H19" s="48">
        <f>SUM(G10:H10)</f>
        <v>174</v>
      </c>
      <c r="I19" s="51"/>
      <c r="J19" s="50"/>
      <c r="K19" s="48">
        <f>SUM(J10:K10)</f>
        <v>170</v>
      </c>
      <c r="L19" s="51"/>
      <c r="M19" s="8">
        <f>SUM(D19:L19)</f>
        <v>525</v>
      </c>
    </row>
    <row r="20" spans="1:15" x14ac:dyDescent="0.25">
      <c r="C20" s="27" t="s">
        <v>7</v>
      </c>
      <c r="D20" s="28"/>
      <c r="E20" s="72">
        <f>IF(E18&gt;0,E19/E18,"")</f>
        <v>1.3507462686567164</v>
      </c>
      <c r="F20" s="32"/>
      <c r="G20" s="30"/>
      <c r="H20" s="29">
        <f>IF(H18&gt;0,H19/H18,"")</f>
        <v>0.46031746031746029</v>
      </c>
      <c r="I20" s="29"/>
      <c r="J20" s="30"/>
      <c r="K20" s="29">
        <f>IF(K18&gt;0,K19/K18,"")</f>
        <v>0.50898203592814373</v>
      </c>
      <c r="L20" s="31"/>
      <c r="M20" s="9">
        <f>IF(M18&gt;0,M19/M18,"")</f>
        <v>0.62056737588652477</v>
      </c>
    </row>
    <row r="21" spans="1:15" x14ac:dyDescent="0.25">
      <c r="D21" s="77"/>
      <c r="E21" s="78"/>
      <c r="F21" s="79"/>
      <c r="G21" s="80"/>
      <c r="H21" s="81"/>
      <c r="I21" s="81"/>
      <c r="J21" s="80"/>
      <c r="K21" s="81"/>
      <c r="L21" s="82"/>
      <c r="M21" s="83"/>
    </row>
    <row r="22" spans="1:15" x14ac:dyDescent="0.25">
      <c r="A22" s="166" t="s">
        <v>19</v>
      </c>
      <c r="B22" s="166"/>
      <c r="C22" s="167"/>
      <c r="D22" s="84"/>
      <c r="E22" s="85" t="str">
        <f>IF(E20&lt;50%,ROUND((60%-E20)*E18*2,1)/2,"")</f>
        <v/>
      </c>
      <c r="F22" s="86"/>
      <c r="G22" s="87"/>
      <c r="H22" s="85">
        <f>IF(H20&lt;50%,ROUND((60%-H20)*H18*2,1)/2,"")</f>
        <v>52.8</v>
      </c>
      <c r="I22" s="87"/>
      <c r="J22" s="88"/>
      <c r="K22" s="85" t="str">
        <f>IF(K20&lt;50%,ROUND((60%-K20)*K18*2,1)/2,"")</f>
        <v/>
      </c>
      <c r="L22" s="89"/>
      <c r="M22" s="90">
        <f>SUM(D22:L22)</f>
        <v>52.8</v>
      </c>
    </row>
    <row r="23" spans="1:15" s="10" customFormat="1" x14ac:dyDescent="0.25">
      <c r="A23" s="157" t="s">
        <v>20</v>
      </c>
      <c r="B23" s="157"/>
      <c r="C23" s="158"/>
      <c r="D23" s="91"/>
      <c r="E23" s="92" t="str">
        <f>IF(AND(E20&gt;=50%,E20&lt;60%),ROUND((60%-E20)*E18*2,1)/2,"")</f>
        <v/>
      </c>
      <c r="F23" s="93"/>
      <c r="G23" s="94"/>
      <c r="H23" s="92" t="str">
        <f>IF(AND(H20&gt;=50%,H20&lt;60%),ROUND((60%-H20)*H18*2,1)/2,"")</f>
        <v/>
      </c>
      <c r="I23" s="94"/>
      <c r="J23" s="95"/>
      <c r="K23" s="92">
        <f>IF(AND(K20&gt;=50%,K20&lt;60%),ROUND((60%-K20)*K18*2,1)/2,"")</f>
        <v>30.4</v>
      </c>
      <c r="L23" s="96"/>
      <c r="M23" s="97">
        <f>SUM(D23:L23)</f>
        <v>30.4</v>
      </c>
    </row>
    <row r="24" spans="1:15" s="10" customFormat="1" ht="19.5" customHeight="1" x14ac:dyDescent="0.25">
      <c r="A24" s="1"/>
      <c r="B24" s="53"/>
      <c r="C24" s="114" t="s">
        <v>27</v>
      </c>
      <c r="D24" s="115"/>
      <c r="E24" s="115"/>
      <c r="F24" s="121"/>
      <c r="G24" s="121"/>
      <c r="H24" s="114"/>
      <c r="I24" s="114"/>
      <c r="J24" s="114"/>
      <c r="K24" s="114"/>
      <c r="L24" s="114"/>
      <c r="M24" s="114"/>
      <c r="N24" s="116"/>
      <c r="O24" s="116"/>
    </row>
    <row r="25" spans="1:15" s="10" customFormat="1" x14ac:dyDescent="0.25">
      <c r="A25" s="1"/>
      <c r="B25" s="53"/>
      <c r="C25" s="117"/>
      <c r="D25" s="118"/>
      <c r="E25" s="118"/>
      <c r="F25" s="116"/>
      <c r="G25" s="116"/>
      <c r="H25" s="116"/>
      <c r="I25" s="116"/>
      <c r="J25" s="116"/>
      <c r="K25" s="116"/>
      <c r="L25" s="116"/>
      <c r="M25" s="116"/>
      <c r="N25" s="116"/>
      <c r="O25" s="116"/>
    </row>
    <row r="26" spans="1:15" s="10" customFormat="1" ht="13.8" x14ac:dyDescent="0.25">
      <c r="A26" s="1"/>
      <c r="B26" s="53"/>
      <c r="C26" s="116"/>
      <c r="D26" s="119"/>
      <c r="E26" s="120" t="s">
        <v>28</v>
      </c>
      <c r="F26" s="116"/>
      <c r="G26" s="119"/>
      <c r="H26" s="119"/>
      <c r="I26" s="119"/>
      <c r="J26" s="119"/>
      <c r="K26" s="119"/>
      <c r="L26" s="119"/>
      <c r="M26" s="119"/>
      <c r="N26" s="119"/>
      <c r="O26" s="119"/>
    </row>
    <row r="27" spans="1:15" s="10" customFormat="1" ht="13.8" x14ac:dyDescent="0.25">
      <c r="A27" s="1"/>
      <c r="B27" s="53"/>
      <c r="C27" s="116"/>
      <c r="D27" s="119"/>
      <c r="E27" s="120" t="s">
        <v>29</v>
      </c>
      <c r="F27" s="116"/>
      <c r="G27" s="119"/>
      <c r="H27" s="119"/>
      <c r="I27" s="119"/>
      <c r="J27" s="119"/>
      <c r="K27" s="119"/>
      <c r="L27" s="119"/>
      <c r="M27" s="119"/>
      <c r="N27" s="119"/>
      <c r="O27" s="119"/>
    </row>
    <row r="28" spans="1:15" s="10" customFormat="1" x14ac:dyDescent="0.25">
      <c r="A28" s="1"/>
      <c r="B28" s="53"/>
      <c r="C28" s="2"/>
      <c r="D28" s="1"/>
      <c r="E28" s="1"/>
      <c r="F28" s="1"/>
      <c r="G28" s="1"/>
      <c r="H28" s="1"/>
      <c r="I28" s="1"/>
      <c r="J28" s="1"/>
      <c r="K28" s="1"/>
      <c r="L28" s="1"/>
      <c r="M28" s="1"/>
    </row>
    <row r="29" spans="1:15" s="10" customFormat="1" x14ac:dyDescent="0.25">
      <c r="A29" s="136"/>
      <c r="B29" s="137"/>
      <c r="C29" s="138"/>
      <c r="D29" s="139"/>
      <c r="E29" s="138"/>
      <c r="F29" s="136"/>
      <c r="G29" s="136"/>
      <c r="H29" s="136"/>
      <c r="I29" s="140"/>
      <c r="J29" s="140"/>
      <c r="K29" s="140"/>
      <c r="L29" s="140"/>
      <c r="M29" s="136"/>
    </row>
    <row r="30" spans="1:15" s="10" customFormat="1" x14ac:dyDescent="0.25">
      <c r="A30" s="141"/>
      <c r="B30" s="142"/>
      <c r="C30" s="138"/>
      <c r="D30" s="139"/>
      <c r="E30" s="138"/>
      <c r="F30" s="141"/>
      <c r="G30" s="141"/>
      <c r="H30" s="141"/>
      <c r="I30" s="140"/>
      <c r="J30" s="140"/>
      <c r="K30" s="140"/>
      <c r="L30" s="140"/>
      <c r="M30" s="141"/>
    </row>
    <row r="31" spans="1:15" s="10" customFormat="1" x14ac:dyDescent="0.25">
      <c r="A31" s="136"/>
      <c r="B31" s="137"/>
      <c r="C31" s="138"/>
      <c r="D31" s="139"/>
      <c r="E31" s="138"/>
      <c r="F31" s="136"/>
      <c r="G31" s="136"/>
      <c r="H31" s="136"/>
      <c r="I31" s="140"/>
      <c r="J31" s="140"/>
      <c r="K31" s="140"/>
      <c r="L31" s="140"/>
      <c r="M31" s="136"/>
    </row>
    <row r="32" spans="1:15" s="10" customFormat="1" x14ac:dyDescent="0.25">
      <c r="A32" s="136"/>
      <c r="B32" s="137"/>
      <c r="C32" s="138"/>
      <c r="D32" s="139"/>
      <c r="E32" s="138"/>
      <c r="F32" s="136"/>
      <c r="G32" s="136"/>
      <c r="H32" s="136"/>
      <c r="I32" s="140"/>
      <c r="J32" s="140"/>
      <c r="K32" s="140"/>
      <c r="L32" s="140"/>
      <c r="M32" s="136"/>
    </row>
    <row r="33" spans="1:15" s="10" customFormat="1" x14ac:dyDescent="0.25">
      <c r="A33" s="136"/>
      <c r="B33" s="137"/>
      <c r="C33" s="138"/>
      <c r="D33" s="139"/>
      <c r="E33" s="138"/>
      <c r="F33" s="136"/>
      <c r="G33" s="136"/>
      <c r="H33" s="136"/>
      <c r="I33" s="140"/>
      <c r="J33" s="140"/>
      <c r="K33" s="140"/>
      <c r="L33" s="140"/>
      <c r="M33" s="136"/>
    </row>
    <row r="34" spans="1:15" s="10" customFormat="1" x14ac:dyDescent="0.25">
      <c r="A34" s="136"/>
      <c r="B34" s="137"/>
      <c r="C34" s="143"/>
      <c r="D34" s="139"/>
      <c r="E34" s="143"/>
      <c r="F34" s="136"/>
      <c r="G34" s="136"/>
      <c r="H34" s="136"/>
      <c r="I34" s="140"/>
      <c r="J34" s="140"/>
      <c r="K34" s="140"/>
      <c r="L34" s="140"/>
      <c r="M34" s="136"/>
    </row>
    <row r="35" spans="1:15" s="10" customFormat="1" x14ac:dyDescent="0.25">
      <c r="A35" s="136"/>
      <c r="B35" s="137"/>
      <c r="C35" s="143"/>
      <c r="D35" s="139"/>
      <c r="E35" s="143"/>
      <c r="F35" s="136"/>
      <c r="G35" s="136"/>
      <c r="H35" s="136"/>
      <c r="I35" s="140"/>
      <c r="J35" s="140"/>
      <c r="K35" s="140"/>
      <c r="L35" s="140"/>
      <c r="M35" s="136"/>
    </row>
    <row r="36" spans="1:15" s="10" customFormat="1" x14ac:dyDescent="0.25">
      <c r="A36" s="136"/>
      <c r="B36" s="137"/>
      <c r="C36" s="138"/>
      <c r="D36" s="139"/>
      <c r="E36" s="138"/>
      <c r="F36" s="136"/>
      <c r="G36" s="136"/>
      <c r="H36" s="136"/>
      <c r="I36" s="140"/>
      <c r="J36" s="140"/>
      <c r="K36" s="140"/>
      <c r="L36" s="140"/>
      <c r="M36" s="136"/>
    </row>
    <row r="37" spans="1:15" s="10" customFormat="1" x14ac:dyDescent="0.25">
      <c r="A37" s="136"/>
      <c r="B37" s="137"/>
      <c r="C37" s="138"/>
      <c r="D37" s="139"/>
      <c r="E37" s="138"/>
      <c r="F37" s="136"/>
      <c r="G37" s="136"/>
      <c r="H37" s="136"/>
      <c r="I37" s="140"/>
      <c r="J37" s="140"/>
      <c r="K37" s="140"/>
      <c r="L37" s="140"/>
      <c r="M37" s="136"/>
    </row>
    <row r="38" spans="1:15" x14ac:dyDescent="0.25">
      <c r="A38" s="143"/>
      <c r="B38" s="137"/>
      <c r="C38" s="138"/>
      <c r="D38" s="139"/>
      <c r="E38" s="138"/>
      <c r="F38" s="143"/>
      <c r="G38" s="143"/>
      <c r="H38" s="143"/>
      <c r="I38" s="140"/>
      <c r="J38" s="140"/>
      <c r="K38" s="140"/>
      <c r="L38" s="140"/>
      <c r="M38" s="143"/>
      <c r="N38" s="10"/>
      <c r="O38" s="10"/>
    </row>
    <row r="39" spans="1:15" x14ac:dyDescent="0.25">
      <c r="A39" s="143"/>
      <c r="B39" s="137"/>
      <c r="C39" s="138"/>
      <c r="D39" s="139"/>
      <c r="E39" s="138"/>
      <c r="F39" s="143"/>
      <c r="G39" s="143"/>
      <c r="H39" s="143"/>
      <c r="I39" s="140"/>
      <c r="J39" s="140"/>
      <c r="K39" s="140"/>
      <c r="L39" s="140"/>
      <c r="M39" s="143"/>
      <c r="N39" s="10"/>
      <c r="O39" s="10"/>
    </row>
    <row r="40" spans="1:15" x14ac:dyDescent="0.25">
      <c r="A40" s="143"/>
      <c r="B40" s="137"/>
      <c r="C40" s="138"/>
      <c r="D40" s="139"/>
      <c r="E40" s="138"/>
      <c r="F40" s="143"/>
      <c r="G40" s="143"/>
      <c r="H40" s="143"/>
      <c r="I40" s="140"/>
      <c r="J40" s="140"/>
      <c r="K40" s="140"/>
      <c r="L40" s="140"/>
      <c r="M40" s="143"/>
      <c r="N40" s="10"/>
      <c r="O40" s="10"/>
    </row>
    <row r="41" spans="1:15" x14ac:dyDescent="0.25">
      <c r="A41" s="143"/>
      <c r="B41" s="137"/>
      <c r="C41" s="138"/>
      <c r="D41" s="139"/>
      <c r="E41" s="138"/>
      <c r="F41" s="143"/>
      <c r="G41" s="143"/>
      <c r="H41" s="143"/>
      <c r="I41" s="140"/>
      <c r="J41" s="140"/>
      <c r="K41" s="140"/>
      <c r="L41" s="140"/>
      <c r="M41" s="143"/>
      <c r="N41" s="10"/>
      <c r="O41" s="10"/>
    </row>
    <row r="42" spans="1:15" x14ac:dyDescent="0.25">
      <c r="A42" s="143"/>
      <c r="B42" s="137"/>
      <c r="C42" s="138"/>
      <c r="D42" s="139"/>
      <c r="E42" s="138"/>
      <c r="F42" s="143"/>
      <c r="G42" s="143"/>
      <c r="H42" s="143"/>
      <c r="I42" s="140"/>
      <c r="J42" s="140"/>
      <c r="K42" s="140"/>
      <c r="L42" s="140"/>
      <c r="M42" s="143"/>
    </row>
    <row r="43" spans="1:15" x14ac:dyDescent="0.25">
      <c r="A43" s="143"/>
      <c r="B43" s="137"/>
      <c r="C43" s="144"/>
      <c r="D43" s="143"/>
      <c r="E43" s="143"/>
      <c r="F43" s="143"/>
      <c r="G43" s="143"/>
      <c r="H43" s="143"/>
      <c r="I43" s="140"/>
      <c r="J43" s="140"/>
      <c r="K43" s="140"/>
      <c r="L43" s="140"/>
      <c r="M43" s="143"/>
    </row>
    <row r="44" spans="1:15" x14ac:dyDescent="0.25">
      <c r="A44" s="140"/>
      <c r="B44" s="145"/>
      <c r="C44" s="146"/>
      <c r="D44" s="140"/>
      <c r="E44" s="140"/>
      <c r="F44" s="140"/>
      <c r="G44" s="140"/>
      <c r="H44" s="140"/>
      <c r="I44" s="140"/>
      <c r="J44" s="140"/>
      <c r="K44" s="140"/>
      <c r="L44" s="140"/>
      <c r="M44" s="140"/>
    </row>
    <row r="45" spans="1:15" x14ac:dyDescent="0.25">
      <c r="A45" s="140"/>
      <c r="B45" s="145"/>
      <c r="C45" s="146"/>
      <c r="D45" s="140"/>
      <c r="E45" s="140"/>
      <c r="F45" s="140"/>
      <c r="G45" s="140"/>
      <c r="H45" s="140"/>
      <c r="I45" s="140"/>
      <c r="J45" s="140"/>
      <c r="K45" s="140"/>
      <c r="L45" s="140"/>
      <c r="M45" s="140"/>
    </row>
    <row r="46" spans="1:15" x14ac:dyDescent="0.25">
      <c r="A46" s="140"/>
      <c r="B46" s="145"/>
      <c r="C46" s="146"/>
      <c r="D46" s="140"/>
      <c r="E46" s="140"/>
      <c r="F46" s="140"/>
      <c r="G46" s="140"/>
      <c r="H46" s="140"/>
      <c r="I46" s="140"/>
      <c r="J46" s="140"/>
      <c r="K46" s="140"/>
      <c r="L46" s="140"/>
      <c r="M46" s="140"/>
    </row>
    <row r="47" spans="1:15" x14ac:dyDescent="0.25">
      <c r="A47" s="140"/>
      <c r="B47" s="145"/>
      <c r="C47" s="146"/>
      <c r="D47" s="140"/>
      <c r="E47" s="140"/>
      <c r="F47" s="140"/>
      <c r="G47" s="140"/>
      <c r="H47" s="140"/>
      <c r="I47" s="140"/>
      <c r="J47" s="140"/>
      <c r="K47" s="140"/>
      <c r="L47" s="140"/>
      <c r="M47" s="140"/>
    </row>
    <row r="48" spans="1:15" x14ac:dyDescent="0.25">
      <c r="A48" s="140"/>
      <c r="B48" s="145"/>
      <c r="C48" s="146"/>
      <c r="D48" s="140"/>
      <c r="E48" s="140"/>
      <c r="F48" s="140"/>
      <c r="G48" s="140"/>
      <c r="H48" s="140"/>
      <c r="I48" s="140"/>
      <c r="J48" s="140"/>
      <c r="K48" s="140"/>
      <c r="L48" s="140"/>
      <c r="M48" s="140"/>
    </row>
  </sheetData>
  <sheetProtection password="C069" sheet="1" objects="1" scenarios="1"/>
  <mergeCells count="9">
    <mergeCell ref="A22:C22"/>
    <mergeCell ref="A23:C23"/>
    <mergeCell ref="C2:M2"/>
    <mergeCell ref="A1:B1"/>
    <mergeCell ref="C1:M1"/>
    <mergeCell ref="A2:B2"/>
    <mergeCell ref="D7:F7"/>
    <mergeCell ref="G7:I7"/>
    <mergeCell ref="J7:L7"/>
  </mergeCells>
  <pageMargins left="0.78740157499999996" right="0.78740157499999996" top="0.984251969" bottom="0.984251969" header="0.4921259845" footer="0.4921259845"/>
  <pageSetup paperSize="9" scale="98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Berechnung</vt:lpstr>
      <vt:lpstr>Beispiel</vt:lpstr>
      <vt:lpstr>Beispiel!Druckbereich</vt:lpstr>
      <vt:lpstr>Berechnung!Druckbereich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RF</dc:creator>
  <cp:lastModifiedBy>Christian Risch</cp:lastModifiedBy>
  <cp:lastPrinted>2025-04-10T07:39:29Z</cp:lastPrinted>
  <dcterms:created xsi:type="dcterms:W3CDTF">2008-08-21T12:19:18Z</dcterms:created>
  <dcterms:modified xsi:type="dcterms:W3CDTF">2025-04-10T07:45:49Z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96 96 1440 900</vt:lpwstr>
  </property>
</Properties>
</file>